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20115" windowHeight="7230" activeTab="1"/>
  </bookViews>
  <sheets>
    <sheet name="Amateurs" sheetId="3" r:id="rId1"/>
    <sheet name="Confirmés" sheetId="4" r:id="rId2"/>
  </sheets>
  <definedNames>
    <definedName name="_xlnm.Print_Area" localSheetId="0">Amateurs!$A$1:$W$50</definedName>
  </definedNames>
  <calcPr calcId="125725"/>
</workbook>
</file>

<file path=xl/calcChain.xml><?xml version="1.0" encoding="utf-8"?>
<calcChain xmlns="http://schemas.openxmlformats.org/spreadsheetml/2006/main">
  <c r="V16" i="4"/>
  <c r="V18"/>
  <c r="M18" s="1"/>
  <c r="V15"/>
  <c r="V19"/>
  <c r="V17"/>
  <c r="V11"/>
  <c r="M11" s="1"/>
  <c r="V13"/>
  <c r="V14"/>
  <c r="V20"/>
  <c r="V12"/>
  <c r="M12" s="1"/>
  <c r="V10"/>
  <c r="V37" i="3"/>
  <c r="V12"/>
  <c r="V28"/>
  <c r="V34"/>
  <c r="V44"/>
  <c r="V38"/>
  <c r="V42"/>
  <c r="V24"/>
  <c r="V30"/>
  <c r="V18"/>
  <c r="V25"/>
  <c r="V27"/>
  <c r="V26"/>
  <c r="V21"/>
  <c r="V32"/>
  <c r="V40"/>
  <c r="V19"/>
  <c r="V43"/>
  <c r="V11"/>
  <c r="V33"/>
  <c r="V35"/>
  <c r="V10"/>
  <c r="V46"/>
  <c r="V41"/>
  <c r="V14"/>
  <c r="V17"/>
  <c r="V13"/>
  <c r="V31"/>
  <c r="V36"/>
  <c r="V29"/>
  <c r="V23"/>
  <c r="V15"/>
  <c r="V39"/>
  <c r="V16"/>
  <c r="V20"/>
  <c r="V22"/>
  <c r="V45"/>
  <c r="R12" i="4"/>
  <c r="S12" s="1"/>
  <c r="J12"/>
  <c r="K12" s="1"/>
  <c r="L12" s="1"/>
  <c r="R20"/>
  <c r="S20" s="1"/>
  <c r="J20"/>
  <c r="K20" s="1"/>
  <c r="L20" s="1"/>
  <c r="M20" s="1"/>
  <c r="R14"/>
  <c r="S14" s="1"/>
  <c r="J14"/>
  <c r="K14" s="1"/>
  <c r="R13"/>
  <c r="S13" s="1"/>
  <c r="J13"/>
  <c r="K13" s="1"/>
  <c r="L13" s="1"/>
  <c r="M13" s="1"/>
  <c r="R11"/>
  <c r="S11" s="1"/>
  <c r="T11" s="1"/>
  <c r="U11" s="1"/>
  <c r="J11"/>
  <c r="K11" s="1"/>
  <c r="L11" s="1"/>
  <c r="R17"/>
  <c r="S17" s="1"/>
  <c r="T17" s="1"/>
  <c r="J17"/>
  <c r="K17" s="1"/>
  <c r="L17" s="1"/>
  <c r="M17" s="1"/>
  <c r="R19"/>
  <c r="S19" s="1"/>
  <c r="J19"/>
  <c r="K19" s="1"/>
  <c r="R15"/>
  <c r="S15" s="1"/>
  <c r="T15" s="1"/>
  <c r="U15" s="1"/>
  <c r="J15"/>
  <c r="K15" s="1"/>
  <c r="R18"/>
  <c r="S18" s="1"/>
  <c r="T18" s="1"/>
  <c r="J18"/>
  <c r="K18" s="1"/>
  <c r="L18" s="1"/>
  <c r="R16"/>
  <c r="S16" s="1"/>
  <c r="T16" s="1"/>
  <c r="U16" s="1"/>
  <c r="J16"/>
  <c r="K16" s="1"/>
  <c r="L16" s="1"/>
  <c r="M16" s="1"/>
  <c r="W16" s="1"/>
  <c r="R10"/>
  <c r="S10" s="1"/>
  <c r="T10" s="1"/>
  <c r="U10" s="1"/>
  <c r="J10"/>
  <c r="K10" s="1"/>
  <c r="L10" s="1"/>
  <c r="M10" s="1"/>
  <c r="W10" s="1"/>
  <c r="R22" i="3"/>
  <c r="S22" s="1"/>
  <c r="T22" s="1"/>
  <c r="U22" s="1"/>
  <c r="J22"/>
  <c r="K22" s="1"/>
  <c r="R20"/>
  <c r="S20" s="1"/>
  <c r="J20"/>
  <c r="K20" s="1"/>
  <c r="L20" s="1"/>
  <c r="M20" s="1"/>
  <c r="R16"/>
  <c r="S16" s="1"/>
  <c r="T16" s="1"/>
  <c r="J16"/>
  <c r="K16" s="1"/>
  <c r="L16" s="1"/>
  <c r="M16" s="1"/>
  <c r="R39"/>
  <c r="S39" s="1"/>
  <c r="J39"/>
  <c r="K39" s="1"/>
  <c r="L39" s="1"/>
  <c r="R15"/>
  <c r="S15" s="1"/>
  <c r="T15" s="1"/>
  <c r="U15" s="1"/>
  <c r="J15"/>
  <c r="K15" s="1"/>
  <c r="R23"/>
  <c r="S23" s="1"/>
  <c r="J23"/>
  <c r="K23" s="1"/>
  <c r="L23" s="1"/>
  <c r="R29"/>
  <c r="S29" s="1"/>
  <c r="T29" s="1"/>
  <c r="J29"/>
  <c r="K29" s="1"/>
  <c r="L29" s="1"/>
  <c r="M29" s="1"/>
  <c r="R36"/>
  <c r="S36" s="1"/>
  <c r="J36"/>
  <c r="K36" s="1"/>
  <c r="L36" s="1"/>
  <c r="R31"/>
  <c r="S31" s="1"/>
  <c r="T31" s="1"/>
  <c r="U31" s="1"/>
  <c r="J31"/>
  <c r="K31" s="1"/>
  <c r="R13"/>
  <c r="S13" s="1"/>
  <c r="J13"/>
  <c r="K13" s="1"/>
  <c r="R17"/>
  <c r="S17" s="1"/>
  <c r="T17" s="1"/>
  <c r="J17"/>
  <c r="K17" s="1"/>
  <c r="L17" s="1"/>
  <c r="M17" s="1"/>
  <c r="R14"/>
  <c r="S14" s="1"/>
  <c r="J14"/>
  <c r="K14" s="1"/>
  <c r="L14" s="1"/>
  <c r="R41"/>
  <c r="S41" s="1"/>
  <c r="T41" s="1"/>
  <c r="U41" s="1"/>
  <c r="J41"/>
  <c r="K41" s="1"/>
  <c r="R46"/>
  <c r="S46" s="1"/>
  <c r="J46"/>
  <c r="K46" s="1"/>
  <c r="R10"/>
  <c r="S10" s="1"/>
  <c r="T10" s="1"/>
  <c r="J10"/>
  <c r="K10" s="1"/>
  <c r="L10" s="1"/>
  <c r="M10" s="1"/>
  <c r="R35"/>
  <c r="S35" s="1"/>
  <c r="J35"/>
  <c r="K35" s="1"/>
  <c r="L35" s="1"/>
  <c r="R33"/>
  <c r="S33" s="1"/>
  <c r="T33" s="1"/>
  <c r="U33" s="1"/>
  <c r="J33"/>
  <c r="K33" s="1"/>
  <c r="L33" s="1"/>
  <c r="M33" s="1"/>
  <c r="R11"/>
  <c r="S11" s="1"/>
  <c r="J11"/>
  <c r="K11" s="1"/>
  <c r="R43"/>
  <c r="S43" s="1"/>
  <c r="T43" s="1"/>
  <c r="J43"/>
  <c r="K43" s="1"/>
  <c r="L43" s="1"/>
  <c r="M43" s="1"/>
  <c r="R19"/>
  <c r="S19" s="1"/>
  <c r="J19"/>
  <c r="K19" s="1"/>
  <c r="L19" s="1"/>
  <c r="R40"/>
  <c r="S40" s="1"/>
  <c r="T40" s="1"/>
  <c r="U40" s="1"/>
  <c r="J40"/>
  <c r="K40" s="1"/>
  <c r="R32"/>
  <c r="S32" s="1"/>
  <c r="J32"/>
  <c r="K32" s="1"/>
  <c r="R21"/>
  <c r="S21" s="1"/>
  <c r="T21" s="1"/>
  <c r="J21"/>
  <c r="K21" s="1"/>
  <c r="R26"/>
  <c r="S26" s="1"/>
  <c r="J26"/>
  <c r="K26" s="1"/>
  <c r="L26" s="1"/>
  <c r="R27"/>
  <c r="S27" s="1"/>
  <c r="T27" s="1"/>
  <c r="U27" s="1"/>
  <c r="J27"/>
  <c r="K27" s="1"/>
  <c r="L27" s="1"/>
  <c r="M27" s="1"/>
  <c r="R25"/>
  <c r="S25" s="1"/>
  <c r="T25" s="1"/>
  <c r="U25" s="1"/>
  <c r="J25"/>
  <c r="K25" s="1"/>
  <c r="R18"/>
  <c r="S18" s="1"/>
  <c r="T18" s="1"/>
  <c r="J18"/>
  <c r="K18" s="1"/>
  <c r="L18" s="1"/>
  <c r="M18" s="1"/>
  <c r="R30"/>
  <c r="S30" s="1"/>
  <c r="J30"/>
  <c r="K30" s="1"/>
  <c r="L30" s="1"/>
  <c r="R24"/>
  <c r="S24" s="1"/>
  <c r="T24" s="1"/>
  <c r="U24" s="1"/>
  <c r="J24"/>
  <c r="K24" s="1"/>
  <c r="L24" s="1"/>
  <c r="M24" s="1"/>
  <c r="W24" s="1"/>
  <c r="R42"/>
  <c r="S42" s="1"/>
  <c r="T42" s="1"/>
  <c r="U42" s="1"/>
  <c r="J42"/>
  <c r="K42" s="1"/>
  <c r="L42" s="1"/>
  <c r="R38"/>
  <c r="S38" s="1"/>
  <c r="T38" s="1"/>
  <c r="J38"/>
  <c r="K38" s="1"/>
  <c r="L38" s="1"/>
  <c r="M38" s="1"/>
  <c r="R44"/>
  <c r="S44" s="1"/>
  <c r="J44"/>
  <c r="K44" s="1"/>
  <c r="L44" s="1"/>
  <c r="R34"/>
  <c r="S34" s="1"/>
  <c r="T34" s="1"/>
  <c r="U34" s="1"/>
  <c r="J34"/>
  <c r="K34" s="1"/>
  <c r="R28"/>
  <c r="S28" s="1"/>
  <c r="T28" s="1"/>
  <c r="U28" s="1"/>
  <c r="J28"/>
  <c r="K28" s="1"/>
  <c r="L28" s="1"/>
  <c r="R12"/>
  <c r="S12" s="1"/>
  <c r="T12" s="1"/>
  <c r="J12"/>
  <c r="K12" s="1"/>
  <c r="L12" s="1"/>
  <c r="M12" s="1"/>
  <c r="R37"/>
  <c r="S37" s="1"/>
  <c r="T37" s="1"/>
  <c r="U37" s="1"/>
  <c r="J37"/>
  <c r="K37" s="1"/>
  <c r="L37" s="1"/>
  <c r="R45"/>
  <c r="S45" s="1"/>
  <c r="J45"/>
  <c r="K45" s="1"/>
  <c r="L45" s="1"/>
  <c r="M45" s="1"/>
  <c r="U12" l="1"/>
  <c r="W12" s="1"/>
  <c r="U38"/>
  <c r="W38" s="1"/>
  <c r="U18"/>
  <c r="U21"/>
  <c r="U43"/>
  <c r="W43" s="1"/>
  <c r="U10"/>
  <c r="W10" s="1"/>
  <c r="U17"/>
  <c r="W17" s="1"/>
  <c r="U29"/>
  <c r="U16"/>
  <c r="W16" s="1"/>
  <c r="M39"/>
  <c r="M36"/>
  <c r="M14"/>
  <c r="M35"/>
  <c r="W35" s="1"/>
  <c r="M19"/>
  <c r="M26"/>
  <c r="M30"/>
  <c r="M44"/>
  <c r="M37"/>
  <c r="W37" s="1"/>
  <c r="M28"/>
  <c r="W28" s="1"/>
  <c r="M42"/>
  <c r="M23"/>
  <c r="W23" s="1"/>
  <c r="W42"/>
  <c r="W27"/>
  <c r="W18"/>
  <c r="W29"/>
  <c r="W33"/>
  <c r="U17" i="4"/>
  <c r="W17" s="1"/>
  <c r="U18"/>
  <c r="W11"/>
  <c r="W18"/>
  <c r="T12"/>
  <c r="U12" s="1"/>
  <c r="W12" s="1"/>
  <c r="T20"/>
  <c r="U20" s="1"/>
  <c r="W20" s="1"/>
  <c r="T14"/>
  <c r="U14" s="1"/>
  <c r="T13"/>
  <c r="U13" s="1"/>
  <c r="W13" s="1"/>
  <c r="T19"/>
  <c r="U19" s="1"/>
  <c r="T20" i="3"/>
  <c r="U20" s="1"/>
  <c r="W20" s="1"/>
  <c r="T23"/>
  <c r="U23" s="1"/>
  <c r="T13"/>
  <c r="U13" s="1"/>
  <c r="T46"/>
  <c r="U46" s="1"/>
  <c r="T11"/>
  <c r="U11" s="1"/>
  <c r="T32"/>
  <c r="U32" s="1"/>
  <c r="T39"/>
  <c r="U39" s="1"/>
  <c r="T36"/>
  <c r="U36" s="1"/>
  <c r="T14"/>
  <c r="U14" s="1"/>
  <c r="W14" s="1"/>
  <c r="T35"/>
  <c r="U35" s="1"/>
  <c r="T19"/>
  <c r="U19" s="1"/>
  <c r="T26"/>
  <c r="U26" s="1"/>
  <c r="T30"/>
  <c r="U30" s="1"/>
  <c r="W30" s="1"/>
  <c r="T44"/>
  <c r="U44" s="1"/>
  <c r="T45"/>
  <c r="U45" s="1"/>
  <c r="W45" s="1"/>
  <c r="L22"/>
  <c r="M22" s="1"/>
  <c r="W22" s="1"/>
  <c r="L15"/>
  <c r="M15" s="1"/>
  <c r="W15" s="1"/>
  <c r="L31"/>
  <c r="M31" s="1"/>
  <c r="W31" s="1"/>
  <c r="L13"/>
  <c r="M13" s="1"/>
  <c r="W13" s="1"/>
  <c r="L41"/>
  <c r="M41" s="1"/>
  <c r="W41" s="1"/>
  <c r="L46"/>
  <c r="M46" s="1"/>
  <c r="L11"/>
  <c r="M11" s="1"/>
  <c r="L40"/>
  <c r="M40" s="1"/>
  <c r="W40" s="1"/>
  <c r="L32"/>
  <c r="M32" s="1"/>
  <c r="L21"/>
  <c r="M21" s="1"/>
  <c r="W21" s="1"/>
  <c r="L25"/>
  <c r="M25" s="1"/>
  <c r="W25" s="1"/>
  <c r="L34"/>
  <c r="M34" s="1"/>
  <c r="W34" s="1"/>
  <c r="L14" i="4"/>
  <c r="M14" s="1"/>
  <c r="L19"/>
  <c r="M19" s="1"/>
  <c r="W19" s="1"/>
  <c r="L15"/>
  <c r="M15" s="1"/>
  <c r="W15" s="1"/>
  <c r="W11" i="3" l="1"/>
  <c r="W44"/>
  <c r="W19"/>
  <c r="W39"/>
  <c r="W32"/>
  <c r="W26"/>
  <c r="W36"/>
  <c r="W46"/>
  <c r="W14" i="4"/>
</calcChain>
</file>

<file path=xl/sharedStrings.xml><?xml version="1.0" encoding="utf-8"?>
<sst xmlns="http://schemas.openxmlformats.org/spreadsheetml/2006/main" count="144" uniqueCount="110">
  <si>
    <t>CONFIRMES</t>
  </si>
  <si>
    <t>Etape 1</t>
  </si>
  <si>
    <t>Etape 2</t>
  </si>
  <si>
    <t>ERV1</t>
  </si>
  <si>
    <t>ERV2</t>
  </si>
  <si>
    <t>Clt</t>
  </si>
  <si>
    <t>Num</t>
  </si>
  <si>
    <t>Equipage</t>
  </si>
  <si>
    <t>Voiture</t>
  </si>
  <si>
    <t>Année</t>
  </si>
  <si>
    <t>CP</t>
  </si>
  <si>
    <t>T. Idéal</t>
  </si>
  <si>
    <t>T.Est</t>
  </si>
  <si>
    <t>Pénalité</t>
  </si>
  <si>
    <t>Coef</t>
  </si>
  <si>
    <t>Total ponderé</t>
  </si>
  <si>
    <t>AMATEURS</t>
  </si>
  <si>
    <t>CPH</t>
  </si>
  <si>
    <t>Pérouchet Franck - Pérouchet Romain</t>
  </si>
  <si>
    <t>jaguar XJ40</t>
  </si>
  <si>
    <t>Louchart Eric - Louchart Edwige</t>
  </si>
  <si>
    <t>Dufresne "Bison" Alexis - Fossier Valentin</t>
  </si>
  <si>
    <t>Peugeot 308</t>
  </si>
  <si>
    <t>Barra David - Barra Clémentine</t>
  </si>
  <si>
    <t>Peugeot 104 Z</t>
  </si>
  <si>
    <t>Martel Noël - Averlan Jean-Marie</t>
  </si>
  <si>
    <t>Citroën 2 CV</t>
  </si>
  <si>
    <t>Lavigne François - Evrard Juliette</t>
  </si>
  <si>
    <t>MG BGT</t>
  </si>
  <si>
    <t>Vasseur Thierry - Théry Michaël</t>
  </si>
  <si>
    <t>Lancia Fulvia</t>
  </si>
  <si>
    <t>Ledoux Philippe - Castelein François</t>
  </si>
  <si>
    <t>Peugeot 205 Rallye</t>
  </si>
  <si>
    <t>Duquenoy Ludovic - Duquenoy Nathalie</t>
  </si>
  <si>
    <t>Lyoën Julien - Lyoën Benjamin</t>
  </si>
  <si>
    <t>Degryse Benny - Eneman jan</t>
  </si>
  <si>
    <t>Ford Cortina Gt</t>
  </si>
  <si>
    <t>Van Lancker Ghislaine - Boulet Dominique</t>
  </si>
  <si>
    <t>Triumph Spitfire MK2</t>
  </si>
  <si>
    <t>Nicaise Etienne - Beaume Richard</t>
  </si>
  <si>
    <t>Opel Kadett GT/E</t>
  </si>
  <si>
    <t>Allart Pierre - Allart Maggy</t>
  </si>
  <si>
    <t>Alpine 1300 VC</t>
  </si>
  <si>
    <t>Hornay Hugues - Beaudel Peter</t>
  </si>
  <si>
    <t>Opel Manta</t>
  </si>
  <si>
    <t>Costeur Michel - Costeur François</t>
  </si>
  <si>
    <t>DAF 66 SL</t>
  </si>
  <si>
    <t>Billard Olivier - Dormy Pascale</t>
  </si>
  <si>
    <t>BMW 320</t>
  </si>
  <si>
    <t>Clauw Bjorn - Bruyneel Lies</t>
  </si>
  <si>
    <t>Ford Escort</t>
  </si>
  <si>
    <t>Dervaux Julie - D'Halluin Charles-Edouard</t>
  </si>
  <si>
    <t>Bohler Marc - Bohler Arthur</t>
  </si>
  <si>
    <t>Alîne A 310 V6</t>
  </si>
  <si>
    <t>Caulier François - Vandaele Eddy</t>
  </si>
  <si>
    <t>Opel Ascona B</t>
  </si>
  <si>
    <t>Louchart Agathe - Cozette Ludovic</t>
  </si>
  <si>
    <t>Austin Mini</t>
  </si>
  <si>
    <t>Mouquet Benoît - Mouquet Quentin</t>
  </si>
  <si>
    <t>Opel Ascona</t>
  </si>
  <si>
    <t>Pigeon Sylvain - Pigeon Stéphanie</t>
  </si>
  <si>
    <t>Porsche 944</t>
  </si>
  <si>
    <t>Porsche 996 Carrera</t>
  </si>
  <si>
    <t>Desfachelles Renaud - Beauvois Christophe</t>
  </si>
  <si>
    <t>Porsche 911</t>
  </si>
  <si>
    <t>Charlet Patrick - Charlet Valentin</t>
  </si>
  <si>
    <t>Renault 5 Turbo 2</t>
  </si>
  <si>
    <t>Lechertier Jean-Marc - Lechertier Jeanine</t>
  </si>
  <si>
    <t>A 112 Abarth</t>
  </si>
  <si>
    <t>Lannoy Lionel - Bally François</t>
  </si>
  <si>
    <t>BMW 320 i</t>
  </si>
  <si>
    <t>Delgery Olivier - Lamare Régine</t>
  </si>
  <si>
    <t>Ford Escort RSI</t>
  </si>
  <si>
    <t>Riché Marc - Riché Isabelle</t>
  </si>
  <si>
    <t>Gawel Gaëtan - Leplat Ophélie</t>
  </si>
  <si>
    <t>Peugeot 205 XS</t>
  </si>
  <si>
    <t>Blanpain Eric - Plaideux Michel</t>
  </si>
  <si>
    <t>Alpine GTA V6 Turbo</t>
  </si>
  <si>
    <t>Wuilmart Maxime - Tassart Julie</t>
  </si>
  <si>
    <t>Ford XR2i</t>
  </si>
  <si>
    <t>Delohen Albéric - Delohen caroline</t>
  </si>
  <si>
    <t>Peugeot 205</t>
  </si>
  <si>
    <t xml:space="preserve">Tassart Olivier - Tassart Christine </t>
  </si>
  <si>
    <t>Peugeot 205 GTI</t>
  </si>
  <si>
    <t>Wayemberghe Patrick - Wayemberghe Tony</t>
  </si>
  <si>
    <t>Toyota Célica</t>
  </si>
  <si>
    <t>Bohler Christine - Bohler Maxence</t>
  </si>
  <si>
    <t>Toyota Cabriolet ST 18</t>
  </si>
  <si>
    <t>Duhaut Jean-Maurice - Duhaut Philippe</t>
  </si>
  <si>
    <t>Bordeyne-Boucly Yves - Hembert Nathalie</t>
  </si>
  <si>
    <t>Lemaitre Jean - Dugrai n Thierry</t>
  </si>
  <si>
    <t xml:space="preserve">Porsche 3.2 </t>
  </si>
  <si>
    <t>Ryon Jean-Marie - Mortelé Jurgen</t>
  </si>
  <si>
    <t>Rover P6 V8</t>
  </si>
  <si>
    <t>Balloy Sébastien - Scharre Rhani</t>
  </si>
  <si>
    <t>Opel Ascona A</t>
  </si>
  <si>
    <t>CG 1200 S</t>
  </si>
  <si>
    <t>Dissaux Philippe - Lermytte François</t>
  </si>
  <si>
    <t>Opel Manta B</t>
  </si>
  <si>
    <t>Lebrun Noël - Gauchet Jean</t>
  </si>
  <si>
    <t>Audi Coupé</t>
  </si>
  <si>
    <t>Lenglaert Guy - Accart Frédéric</t>
  </si>
  <si>
    <t>Goerlich François - Poisquet Laure</t>
  </si>
  <si>
    <t>Renault 19</t>
  </si>
  <si>
    <t xml:space="preserve">Clabaux Albéric - Jacob Christophe </t>
  </si>
  <si>
    <t>Théry Nicolas - Lanoy Christophe</t>
  </si>
  <si>
    <t>DS</t>
  </si>
  <si>
    <t>Citroën ZX</t>
  </si>
  <si>
    <t>Total 1</t>
  </si>
  <si>
    <t>Total 2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</si>
</sst>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7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20"/>
      <color theme="1"/>
      <name val="Times New Roman"/>
      <family val="1"/>
    </font>
    <font>
      <sz val="11"/>
      <color theme="0" tint="-4.9989318521683403E-2"/>
      <name val="Times New Roman"/>
      <family val="1"/>
    </font>
    <font>
      <b/>
      <sz val="11"/>
      <color theme="0" tint="-4.9989318521683403E-2"/>
      <name val="Times New Roman"/>
      <family val="1"/>
    </font>
    <font>
      <b/>
      <sz val="11"/>
      <color rgb="FFFFFF00"/>
      <name val="Times New Roman"/>
      <family val="1"/>
    </font>
    <font>
      <b/>
      <sz val="11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1" fontId="1" fillId="0" borderId="0" xfId="0" applyNumberFormat="1" applyFont="1"/>
    <xf numFmtId="21" fontId="1" fillId="0" borderId="0" xfId="0" applyNumberFormat="1" applyFont="1"/>
    <xf numFmtId="2" fontId="1" fillId="0" borderId="0" xfId="0" applyNumberFormat="1" applyFont="1"/>
    <xf numFmtId="0" fontId="1" fillId="0" borderId="0" xfId="0" applyFont="1" applyProtection="1"/>
    <xf numFmtId="0" fontId="0" fillId="0" borderId="0" xfId="0" applyAlignment="1">
      <alignment horizontal="center"/>
    </xf>
    <xf numFmtId="0" fontId="3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164" fontId="1" fillId="0" borderId="0" xfId="0" applyNumberFormat="1" applyFont="1"/>
    <xf numFmtId="2" fontId="1" fillId="0" borderId="0" xfId="0" applyNumberFormat="1" applyFont="1" applyBorder="1" applyAlignment="1">
      <alignment horizontal="center"/>
    </xf>
    <xf numFmtId="2" fontId="3" fillId="2" borderId="1" xfId="0" applyNumberFormat="1" applyFont="1" applyFill="1" applyBorder="1" applyAlignment="1">
      <alignment horizontal="center"/>
    </xf>
    <xf numFmtId="2" fontId="0" fillId="0" borderId="0" xfId="0" applyNumberFormat="1"/>
    <xf numFmtId="165" fontId="1" fillId="0" borderId="0" xfId="0" applyNumberFormat="1" applyFont="1"/>
    <xf numFmtId="165" fontId="5" fillId="2" borderId="3" xfId="0" applyNumberFormat="1" applyFont="1" applyFill="1" applyBorder="1" applyAlignment="1">
      <alignment horizontal="center"/>
    </xf>
    <xf numFmtId="165" fontId="0" fillId="0" borderId="0" xfId="0" applyNumberFormat="1"/>
    <xf numFmtId="0" fontId="6" fillId="4" borderId="2" xfId="0" applyFont="1" applyFill="1" applyBorder="1" applyAlignment="1">
      <alignment horizontal="center"/>
    </xf>
    <xf numFmtId="0" fontId="6" fillId="4" borderId="4" xfId="0" applyFont="1" applyFill="1" applyBorder="1" applyAlignment="1">
      <alignment horizontal="center"/>
    </xf>
    <xf numFmtId="0" fontId="6" fillId="4" borderId="5" xfId="0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285754</xdr:colOff>
      <xdr:row>0</xdr:row>
      <xdr:rowOff>141345</xdr:rowOff>
    </xdr:from>
    <xdr:to>
      <xdr:col>15</xdr:col>
      <xdr:colOff>624453</xdr:colOff>
      <xdr:row>5</xdr:row>
      <xdr:rowOff>243410</xdr:rowOff>
    </xdr:to>
    <xdr:sp macro="" textlink="">
      <xdr:nvSpPr>
        <xdr:cNvPr id="2" name="ZoneTexte 1"/>
        <xdr:cNvSpPr txBox="1"/>
      </xdr:nvSpPr>
      <xdr:spPr>
        <a:xfrm>
          <a:off x="9824361" y="141345"/>
          <a:ext cx="3277842" cy="1054565"/>
        </a:xfrm>
        <a:prstGeom prst="rect">
          <a:avLst/>
        </a:prstGeom>
        <a:solidFill>
          <a:schemeClr val="accent1"/>
        </a:solidFill>
        <a:ln w="25400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fr-FR" sz="2000" b="1" baseline="0">
              <a:solidFill>
                <a:schemeClr val="tx1">
                  <a:lumMod val="95000"/>
                  <a:lumOff val="5000"/>
                </a:schemeClr>
              </a:solidFill>
            </a:rPr>
            <a:t>10e Hist'Opale</a:t>
          </a:r>
        </a:p>
        <a:p>
          <a:pPr algn="ctr"/>
          <a:r>
            <a:rPr lang="fr-FR" sz="2000" b="1" baseline="0">
              <a:solidFill>
                <a:schemeClr val="tx1">
                  <a:lumMod val="95000"/>
                  <a:lumOff val="5000"/>
                </a:schemeClr>
              </a:solidFill>
            </a:rPr>
            <a:t>23 Mai 2015</a:t>
          </a:r>
        </a:p>
        <a:p>
          <a:pPr algn="ctr"/>
          <a:r>
            <a:rPr lang="fr-FR" sz="2000" b="1" baseline="0">
              <a:solidFill>
                <a:schemeClr val="tx1">
                  <a:lumMod val="95000"/>
                  <a:lumOff val="5000"/>
                </a:schemeClr>
              </a:solidFill>
            </a:rPr>
            <a:t>Amateurs</a:t>
          </a:r>
          <a:endParaRPr lang="fr-FR" sz="2000" b="1">
            <a:solidFill>
              <a:schemeClr val="tx1">
                <a:lumMod val="95000"/>
                <a:lumOff val="5000"/>
              </a:schemeClr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285750</xdr:colOff>
      <xdr:row>0</xdr:row>
      <xdr:rowOff>136071</xdr:rowOff>
    </xdr:from>
    <xdr:to>
      <xdr:col>15</xdr:col>
      <xdr:colOff>624449</xdr:colOff>
      <xdr:row>5</xdr:row>
      <xdr:rowOff>238136</xdr:rowOff>
    </xdr:to>
    <xdr:sp macro="" textlink="">
      <xdr:nvSpPr>
        <xdr:cNvPr id="2" name="ZoneTexte 1"/>
        <xdr:cNvSpPr txBox="1"/>
      </xdr:nvSpPr>
      <xdr:spPr>
        <a:xfrm>
          <a:off x="9824357" y="136071"/>
          <a:ext cx="3277842" cy="1054565"/>
        </a:xfrm>
        <a:prstGeom prst="rect">
          <a:avLst/>
        </a:prstGeom>
        <a:solidFill>
          <a:schemeClr val="accent1"/>
        </a:solidFill>
        <a:ln w="25400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fr-FR" sz="2000" b="1">
              <a:solidFill>
                <a:schemeClr val="tx1">
                  <a:lumMod val="95000"/>
                  <a:lumOff val="5000"/>
                </a:schemeClr>
              </a:solidFill>
            </a:rPr>
            <a:t>10e</a:t>
          </a:r>
          <a:r>
            <a:rPr lang="fr-FR" sz="2000" b="1" baseline="0">
              <a:solidFill>
                <a:schemeClr val="tx1">
                  <a:lumMod val="95000"/>
                  <a:lumOff val="5000"/>
                </a:schemeClr>
              </a:solidFill>
            </a:rPr>
            <a:t> Hist'Opale</a:t>
          </a:r>
        </a:p>
        <a:p>
          <a:pPr algn="ctr"/>
          <a:r>
            <a:rPr lang="fr-FR" sz="2000" b="1" baseline="0">
              <a:solidFill>
                <a:schemeClr val="tx1">
                  <a:lumMod val="95000"/>
                  <a:lumOff val="5000"/>
                </a:schemeClr>
              </a:solidFill>
            </a:rPr>
            <a:t>23 Mai 2015</a:t>
          </a:r>
        </a:p>
        <a:p>
          <a:pPr algn="ctr"/>
          <a:r>
            <a:rPr lang="fr-FR" sz="2000" b="1" baseline="0">
              <a:solidFill>
                <a:schemeClr val="tx1">
                  <a:lumMod val="95000"/>
                  <a:lumOff val="5000"/>
                </a:schemeClr>
              </a:solidFill>
            </a:rPr>
            <a:t>Confirmés</a:t>
          </a:r>
          <a:endParaRPr lang="fr-FR" sz="2000" b="1">
            <a:solidFill>
              <a:schemeClr val="tx1">
                <a:lumMod val="95000"/>
                <a:lumOff val="5000"/>
              </a:schemeClr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50"/>
  <sheetViews>
    <sheetView topLeftCell="A6" zoomScale="60" zoomScaleNormal="60" workbookViewId="0">
      <selection activeCell="A47" sqref="A47:Y50"/>
    </sheetView>
  </sheetViews>
  <sheetFormatPr baseColWidth="10" defaultRowHeight="15"/>
  <cols>
    <col min="1" max="1" width="4.7109375" customWidth="1"/>
    <col min="2" max="2" width="5.7109375" style="9" customWidth="1"/>
    <col min="3" max="3" width="42" customWidth="1"/>
    <col min="4" max="4" width="22.7109375" customWidth="1"/>
    <col min="5" max="5" width="6.7109375" style="9" customWidth="1"/>
    <col min="6" max="6" width="7.7109375" customWidth="1"/>
    <col min="7" max="7" width="7.7109375" hidden="1" customWidth="1"/>
    <col min="8" max="9" width="9.7109375" customWidth="1"/>
    <col min="10" max="10" width="11.42578125" hidden="1" customWidth="1"/>
    <col min="11" max="11" width="10.85546875" hidden="1" customWidth="1"/>
    <col min="12" max="13" width="9.28515625" customWidth="1"/>
    <col min="14" max="14" width="7.7109375" customWidth="1"/>
    <col min="15" max="15" width="0.140625" hidden="1" customWidth="1"/>
    <col min="16" max="17" width="9.7109375" customWidth="1"/>
    <col min="18" max="18" width="0.28515625" hidden="1" customWidth="1"/>
    <col min="19" max="19" width="11.42578125" hidden="1" customWidth="1"/>
    <col min="20" max="22" width="9.28515625" customWidth="1"/>
    <col min="23" max="23" width="17.7109375" style="24" customWidth="1"/>
  </cols>
  <sheetData>
    <row r="1" spans="1:23">
      <c r="A1" s="1"/>
      <c r="B1" s="4"/>
      <c r="C1" s="1"/>
      <c r="D1" s="1"/>
      <c r="E1" s="4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22"/>
    </row>
    <row r="2" spans="1:23">
      <c r="A2" s="1"/>
      <c r="B2" s="4"/>
      <c r="C2" s="1"/>
      <c r="D2" s="1"/>
      <c r="E2" s="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22"/>
    </row>
    <row r="3" spans="1:23">
      <c r="A3" s="1"/>
      <c r="B3" s="4"/>
      <c r="C3" s="1"/>
      <c r="D3" s="1"/>
      <c r="E3" s="4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22"/>
    </row>
    <row r="4" spans="1:23">
      <c r="A4" s="1"/>
      <c r="B4" s="4"/>
      <c r="C4" s="1"/>
      <c r="D4" s="1"/>
      <c r="E4" s="4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22"/>
    </row>
    <row r="5" spans="1:23">
      <c r="A5" s="1"/>
      <c r="B5" s="4"/>
      <c r="C5" s="1"/>
      <c r="D5" s="1"/>
      <c r="E5" s="4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22"/>
    </row>
    <row r="6" spans="1:23" ht="25.5">
      <c r="A6" s="1"/>
      <c r="B6" s="4"/>
      <c r="C6" s="2" t="s">
        <v>16</v>
      </c>
      <c r="D6" s="1"/>
      <c r="E6" s="4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22"/>
    </row>
    <row r="7" spans="1:23">
      <c r="A7" s="1"/>
      <c r="B7" s="4"/>
      <c r="C7" s="1"/>
      <c r="D7" s="1"/>
      <c r="E7" s="4"/>
      <c r="F7" s="25" t="s">
        <v>1</v>
      </c>
      <c r="G7" s="26"/>
      <c r="H7" s="26"/>
      <c r="I7" s="26"/>
      <c r="J7" s="26"/>
      <c r="K7" s="26"/>
      <c r="L7" s="26"/>
      <c r="M7" s="27"/>
      <c r="N7" s="25" t="s">
        <v>2</v>
      </c>
      <c r="O7" s="26"/>
      <c r="P7" s="26"/>
      <c r="Q7" s="26"/>
      <c r="R7" s="26"/>
      <c r="S7" s="26"/>
      <c r="T7" s="26"/>
      <c r="U7" s="27"/>
      <c r="V7" s="1"/>
      <c r="W7" s="22"/>
    </row>
    <row r="8" spans="1:23" ht="15.75" thickBot="1">
      <c r="A8" s="1"/>
      <c r="B8" s="4"/>
      <c r="C8" s="1"/>
      <c r="E8" s="4"/>
      <c r="F8" s="1"/>
      <c r="G8" s="1"/>
      <c r="H8" s="28" t="s">
        <v>3</v>
      </c>
      <c r="I8" s="29"/>
      <c r="J8" s="14"/>
      <c r="K8" s="14"/>
      <c r="L8" s="15"/>
      <c r="M8" s="3"/>
      <c r="N8" s="1"/>
      <c r="O8" s="1"/>
      <c r="P8" s="28" t="s">
        <v>4</v>
      </c>
      <c r="Q8" s="29"/>
      <c r="R8" s="16"/>
      <c r="S8" s="16"/>
      <c r="T8" s="17"/>
      <c r="U8" s="3"/>
      <c r="V8" s="1"/>
      <c r="W8" s="22"/>
    </row>
    <row r="9" spans="1:23" ht="15.75" thickBot="1">
      <c r="A9" s="11" t="s">
        <v>5</v>
      </c>
      <c r="B9" s="11" t="s">
        <v>6</v>
      </c>
      <c r="C9" s="11" t="s">
        <v>7</v>
      </c>
      <c r="D9" s="10" t="s">
        <v>8</v>
      </c>
      <c r="E9" s="10" t="s">
        <v>9</v>
      </c>
      <c r="F9" s="10" t="s">
        <v>10</v>
      </c>
      <c r="G9" s="10" t="s">
        <v>17</v>
      </c>
      <c r="H9" s="10" t="s">
        <v>11</v>
      </c>
      <c r="I9" s="10" t="s">
        <v>12</v>
      </c>
      <c r="J9" s="10"/>
      <c r="K9" s="10"/>
      <c r="L9" s="10" t="s">
        <v>13</v>
      </c>
      <c r="M9" s="10" t="s">
        <v>108</v>
      </c>
      <c r="N9" s="10" t="s">
        <v>10</v>
      </c>
      <c r="O9" s="10" t="s">
        <v>17</v>
      </c>
      <c r="P9" s="10" t="s">
        <v>11</v>
      </c>
      <c r="Q9" s="10" t="s">
        <v>12</v>
      </c>
      <c r="R9" s="10"/>
      <c r="S9" s="10"/>
      <c r="T9" s="10" t="s">
        <v>13</v>
      </c>
      <c r="U9" s="10" t="s">
        <v>109</v>
      </c>
      <c r="V9" s="12" t="s">
        <v>14</v>
      </c>
      <c r="W9" s="23" t="s">
        <v>15</v>
      </c>
    </row>
    <row r="10" spans="1:23">
      <c r="A10" s="4">
        <v>1</v>
      </c>
      <c r="B10" s="4">
        <v>36</v>
      </c>
      <c r="C10" s="1" t="s">
        <v>58</v>
      </c>
      <c r="D10" s="1" t="s">
        <v>59</v>
      </c>
      <c r="E10" s="4">
        <v>1976</v>
      </c>
      <c r="F10" s="5">
        <v>0</v>
      </c>
      <c r="G10" s="5"/>
      <c r="H10" s="6">
        <v>3.7129629629629603E-2</v>
      </c>
      <c r="I10" s="6">
        <v>3.7037037037037042E-2</v>
      </c>
      <c r="J10" s="6">
        <f t="shared" ref="J10:J46" si="0">ABS(H10-I10)</f>
        <v>9.2592592592560807E-5</v>
      </c>
      <c r="K10" s="5">
        <f t="shared" ref="K10:K46" si="1">(HOUR(J10)*3600)+(MINUTE(J10)*60)+SECOND(J10)</f>
        <v>8</v>
      </c>
      <c r="L10" s="1">
        <f t="shared" ref="L10:L46" si="2">IF(ABS(K10)&gt;100,100,IF(ABS(K10)&gt;0,ABS(K10)-0,0))</f>
        <v>8</v>
      </c>
      <c r="M10" s="5">
        <f t="shared" ref="M10:M46" si="3">F10+L10*V10</f>
        <v>7.8079999999999998</v>
      </c>
      <c r="N10" s="5">
        <v>0</v>
      </c>
      <c r="O10" s="5"/>
      <c r="P10" s="6">
        <v>2.6944444444444399E-2</v>
      </c>
      <c r="Q10" s="6">
        <v>2.7037037037037037E-2</v>
      </c>
      <c r="R10" s="6">
        <f t="shared" ref="R10:R36" si="4">ABS(P10-Q10)</f>
        <v>9.2592592592637135E-5</v>
      </c>
      <c r="S10" s="5">
        <f t="shared" ref="S10:S46" si="5">(HOUR(R10)*3600)+(MINUTE(R10)*60)+SECOND(R10)</f>
        <v>8</v>
      </c>
      <c r="T10" s="1">
        <f t="shared" ref="T10:T46" si="6">IF(ABS(S10)&gt;100,100,IF(ABS(S10)&gt;0,ABS(S10)-0,0))</f>
        <v>8</v>
      </c>
      <c r="U10" s="5">
        <f t="shared" ref="U10:U46" si="7">N10+T10*V10</f>
        <v>7.8079999999999998</v>
      </c>
      <c r="V10" s="18">
        <f t="shared" ref="V10:V46" si="8">(E10-1000)/1000</f>
        <v>0.97599999999999998</v>
      </c>
      <c r="W10" s="22">
        <f t="shared" ref="W10:W46" si="9">M10+U10</f>
        <v>15.616</v>
      </c>
    </row>
    <row r="11" spans="1:23">
      <c r="A11" s="4">
        <v>2</v>
      </c>
      <c r="B11" s="4">
        <v>33</v>
      </c>
      <c r="C11" s="1" t="s">
        <v>52</v>
      </c>
      <c r="D11" s="1" t="s">
        <v>53</v>
      </c>
      <c r="E11" s="4">
        <v>1980</v>
      </c>
      <c r="F11" s="5">
        <v>0</v>
      </c>
      <c r="G11" s="5"/>
      <c r="H11" s="6">
        <v>3.7129629629629603E-2</v>
      </c>
      <c r="I11" s="6">
        <v>3.7268518518518513E-2</v>
      </c>
      <c r="J11" s="6">
        <f t="shared" si="0"/>
        <v>1.388888888889106E-4</v>
      </c>
      <c r="K11" s="5">
        <f t="shared" si="1"/>
        <v>12</v>
      </c>
      <c r="L11" s="1">
        <f t="shared" si="2"/>
        <v>12</v>
      </c>
      <c r="M11" s="5">
        <f t="shared" si="3"/>
        <v>11.76</v>
      </c>
      <c r="N11" s="5">
        <v>0</v>
      </c>
      <c r="O11" s="5"/>
      <c r="P11" s="6">
        <v>2.6944444444444399E-2</v>
      </c>
      <c r="Q11" s="6">
        <v>2.6388888888888889E-2</v>
      </c>
      <c r="R11" s="6">
        <f t="shared" si="4"/>
        <v>5.5555555555551056E-4</v>
      </c>
      <c r="S11" s="5">
        <f t="shared" si="5"/>
        <v>48</v>
      </c>
      <c r="T11" s="1">
        <f t="shared" si="6"/>
        <v>48</v>
      </c>
      <c r="U11" s="5">
        <f t="shared" si="7"/>
        <v>47.04</v>
      </c>
      <c r="V11" s="18">
        <f t="shared" si="8"/>
        <v>0.98</v>
      </c>
      <c r="W11" s="22">
        <f t="shared" si="9"/>
        <v>58.8</v>
      </c>
    </row>
    <row r="12" spans="1:23">
      <c r="A12" s="4">
        <v>3</v>
      </c>
      <c r="B12" s="4">
        <v>15</v>
      </c>
      <c r="C12" s="1" t="s">
        <v>21</v>
      </c>
      <c r="D12" s="1" t="s">
        <v>22</v>
      </c>
      <c r="E12" s="4">
        <v>2011</v>
      </c>
      <c r="F12" s="5">
        <v>0</v>
      </c>
      <c r="G12" s="5"/>
      <c r="H12" s="6">
        <v>3.7129629629629603E-2</v>
      </c>
      <c r="I12" s="6">
        <v>3.6157407407407409E-2</v>
      </c>
      <c r="J12" s="6">
        <f t="shared" si="0"/>
        <v>9.7222222222219379E-4</v>
      </c>
      <c r="K12" s="5">
        <f t="shared" si="1"/>
        <v>84</v>
      </c>
      <c r="L12" s="1">
        <f t="shared" si="2"/>
        <v>84</v>
      </c>
      <c r="M12" s="5">
        <f t="shared" si="3"/>
        <v>84.923999999999992</v>
      </c>
      <c r="N12" s="5">
        <v>0</v>
      </c>
      <c r="O12" s="5"/>
      <c r="P12" s="6">
        <v>2.6944444444444399E-2</v>
      </c>
      <c r="Q12" s="6">
        <v>2.6851851851851849E-2</v>
      </c>
      <c r="R12" s="6">
        <f t="shared" si="4"/>
        <v>9.2592592592550399E-5</v>
      </c>
      <c r="S12" s="5">
        <f t="shared" si="5"/>
        <v>8</v>
      </c>
      <c r="T12" s="1">
        <f t="shared" si="6"/>
        <v>8</v>
      </c>
      <c r="U12" s="5">
        <f t="shared" si="7"/>
        <v>8.0879999999999992</v>
      </c>
      <c r="V12" s="18">
        <f t="shared" si="8"/>
        <v>1.0109999999999999</v>
      </c>
      <c r="W12" s="22">
        <f t="shared" si="9"/>
        <v>93.011999999999986</v>
      </c>
    </row>
    <row r="13" spans="1:23">
      <c r="A13" s="4">
        <v>4</v>
      </c>
      <c r="B13" s="4">
        <v>41</v>
      </c>
      <c r="C13" s="1" t="s">
        <v>69</v>
      </c>
      <c r="D13" s="1" t="s">
        <v>70</v>
      </c>
      <c r="E13" s="4">
        <v>1984</v>
      </c>
      <c r="F13" s="5">
        <v>0</v>
      </c>
      <c r="G13" s="5"/>
      <c r="H13" s="6">
        <v>3.7129629629629603E-2</v>
      </c>
      <c r="I13" s="6">
        <v>4.4178240740740747E-2</v>
      </c>
      <c r="J13" s="6">
        <f t="shared" si="0"/>
        <v>7.0486111111111444E-3</v>
      </c>
      <c r="K13" s="5">
        <f t="shared" si="1"/>
        <v>609</v>
      </c>
      <c r="L13" s="1">
        <f t="shared" si="2"/>
        <v>100</v>
      </c>
      <c r="M13" s="5">
        <f t="shared" si="3"/>
        <v>98.4</v>
      </c>
      <c r="N13" s="5">
        <v>0</v>
      </c>
      <c r="O13" s="5"/>
      <c r="P13" s="6">
        <v>2.6944444444444399E-2</v>
      </c>
      <c r="Q13" s="6">
        <v>2.6909722222222224E-2</v>
      </c>
      <c r="R13" s="6">
        <f t="shared" si="4"/>
        <v>3.4722222222175608E-5</v>
      </c>
      <c r="S13" s="5">
        <f t="shared" si="5"/>
        <v>3</v>
      </c>
      <c r="T13" s="1">
        <f t="shared" si="6"/>
        <v>3</v>
      </c>
      <c r="U13" s="5">
        <f t="shared" si="7"/>
        <v>2.952</v>
      </c>
      <c r="V13" s="18">
        <f t="shared" si="8"/>
        <v>0.98399999999999999</v>
      </c>
      <c r="W13" s="22">
        <f t="shared" si="9"/>
        <v>101.352</v>
      </c>
    </row>
    <row r="14" spans="1:23">
      <c r="A14" s="4">
        <v>5</v>
      </c>
      <c r="B14" s="4">
        <v>39</v>
      </c>
      <c r="C14" s="1" t="s">
        <v>65</v>
      </c>
      <c r="D14" s="1" t="s">
        <v>66</v>
      </c>
      <c r="E14" s="4">
        <v>1983</v>
      </c>
      <c r="F14" s="5">
        <v>0</v>
      </c>
      <c r="G14" s="5"/>
      <c r="H14" s="6">
        <v>3.7129629629629603E-2</v>
      </c>
      <c r="I14" s="6">
        <v>3.4421296296296297E-2</v>
      </c>
      <c r="J14" s="6">
        <f t="shared" si="0"/>
        <v>2.7083333333333057E-3</v>
      </c>
      <c r="K14" s="5">
        <f t="shared" si="1"/>
        <v>234</v>
      </c>
      <c r="L14" s="1">
        <f t="shared" si="2"/>
        <v>100</v>
      </c>
      <c r="M14" s="5">
        <f t="shared" si="3"/>
        <v>98.3</v>
      </c>
      <c r="N14" s="5">
        <v>0</v>
      </c>
      <c r="O14" s="5"/>
      <c r="P14" s="6">
        <v>2.6944444444444399E-2</v>
      </c>
      <c r="Q14" s="6">
        <v>2.6851851851851849E-2</v>
      </c>
      <c r="R14" s="6">
        <f t="shared" si="4"/>
        <v>9.2592592592550399E-5</v>
      </c>
      <c r="S14" s="5">
        <f t="shared" si="5"/>
        <v>8</v>
      </c>
      <c r="T14" s="1">
        <f t="shared" si="6"/>
        <v>8</v>
      </c>
      <c r="U14" s="5">
        <f t="shared" si="7"/>
        <v>7.8639999999999999</v>
      </c>
      <c r="V14" s="18">
        <f t="shared" si="8"/>
        <v>0.98299999999999998</v>
      </c>
      <c r="W14" s="22">
        <f t="shared" si="9"/>
        <v>106.164</v>
      </c>
    </row>
    <row r="15" spans="1:23">
      <c r="A15" s="4">
        <v>6</v>
      </c>
      <c r="B15" s="4">
        <v>46</v>
      </c>
      <c r="C15" s="1" t="s">
        <v>78</v>
      </c>
      <c r="D15" s="1" t="s">
        <v>79</v>
      </c>
      <c r="E15" s="4">
        <v>1990</v>
      </c>
      <c r="F15" s="5">
        <v>0</v>
      </c>
      <c r="G15" s="5"/>
      <c r="H15" s="6">
        <v>3.7129629629629603E-2</v>
      </c>
      <c r="I15" s="6">
        <v>3.7060185185185189E-2</v>
      </c>
      <c r="J15" s="6">
        <f t="shared" si="0"/>
        <v>6.9444444444413667E-5</v>
      </c>
      <c r="K15" s="5">
        <f t="shared" si="1"/>
        <v>6</v>
      </c>
      <c r="L15" s="1">
        <f t="shared" si="2"/>
        <v>6</v>
      </c>
      <c r="M15" s="5">
        <f t="shared" si="3"/>
        <v>5.9399999999999995</v>
      </c>
      <c r="N15" s="5">
        <v>100</v>
      </c>
      <c r="O15" s="5"/>
      <c r="P15" s="6">
        <v>2.6944444444444399E-2</v>
      </c>
      <c r="Q15" s="6">
        <v>2.6967592592592595E-2</v>
      </c>
      <c r="R15" s="6">
        <f t="shared" si="4"/>
        <v>2.3148148148195713E-5</v>
      </c>
      <c r="S15" s="5">
        <f t="shared" si="5"/>
        <v>2</v>
      </c>
      <c r="T15" s="1">
        <f t="shared" si="6"/>
        <v>2</v>
      </c>
      <c r="U15" s="5">
        <f t="shared" si="7"/>
        <v>101.98</v>
      </c>
      <c r="V15" s="18">
        <f t="shared" si="8"/>
        <v>0.99</v>
      </c>
      <c r="W15" s="22">
        <f t="shared" si="9"/>
        <v>107.92</v>
      </c>
    </row>
    <row r="16" spans="1:23">
      <c r="A16" s="4">
        <v>7</v>
      </c>
      <c r="B16" s="4">
        <v>48</v>
      </c>
      <c r="C16" s="1" t="s">
        <v>82</v>
      </c>
      <c r="D16" s="1" t="s">
        <v>83</v>
      </c>
      <c r="E16" s="4">
        <v>1990</v>
      </c>
      <c r="F16" s="5">
        <v>100</v>
      </c>
      <c r="G16" s="5"/>
      <c r="H16" s="6">
        <v>3.7129629629629603E-2</v>
      </c>
      <c r="I16" s="6">
        <v>3.6874999999999998E-2</v>
      </c>
      <c r="J16" s="6">
        <f t="shared" si="0"/>
        <v>2.5462962962960467E-4</v>
      </c>
      <c r="K16" s="5">
        <f t="shared" si="1"/>
        <v>22</v>
      </c>
      <c r="L16" s="1">
        <f t="shared" si="2"/>
        <v>22</v>
      </c>
      <c r="M16" s="5">
        <f t="shared" si="3"/>
        <v>121.78</v>
      </c>
      <c r="N16" s="5">
        <v>0</v>
      </c>
      <c r="O16" s="5"/>
      <c r="P16" s="6">
        <v>2.6944444444444399E-2</v>
      </c>
      <c r="Q16" s="6">
        <v>2.6828703703703702E-2</v>
      </c>
      <c r="R16" s="6">
        <f t="shared" si="4"/>
        <v>1.1574074074069754E-4</v>
      </c>
      <c r="S16" s="5">
        <f t="shared" si="5"/>
        <v>10</v>
      </c>
      <c r="T16" s="1">
        <f t="shared" si="6"/>
        <v>10</v>
      </c>
      <c r="U16" s="5">
        <f t="shared" si="7"/>
        <v>9.9</v>
      </c>
      <c r="V16" s="18">
        <f t="shared" si="8"/>
        <v>0.99</v>
      </c>
      <c r="W16" s="22">
        <f t="shared" si="9"/>
        <v>131.68</v>
      </c>
    </row>
    <row r="17" spans="1:23">
      <c r="A17" s="4">
        <v>8</v>
      </c>
      <c r="B17" s="4">
        <v>40</v>
      </c>
      <c r="C17" s="1" t="s">
        <v>67</v>
      </c>
      <c r="D17" s="1" t="s">
        <v>68</v>
      </c>
      <c r="E17" s="4">
        <v>1984</v>
      </c>
      <c r="F17" s="5">
        <v>0</v>
      </c>
      <c r="G17" s="5"/>
      <c r="H17" s="6">
        <v>3.7129629629629603E-2</v>
      </c>
      <c r="I17" s="6">
        <v>3.7349537037037035E-2</v>
      </c>
      <c r="J17" s="6">
        <f t="shared" si="0"/>
        <v>2.1990740740743253E-4</v>
      </c>
      <c r="K17" s="5">
        <f t="shared" si="1"/>
        <v>19</v>
      </c>
      <c r="L17" s="1">
        <f t="shared" si="2"/>
        <v>19</v>
      </c>
      <c r="M17" s="5">
        <f t="shared" si="3"/>
        <v>18.695999999999998</v>
      </c>
      <c r="N17" s="5">
        <v>100</v>
      </c>
      <c r="O17" s="5"/>
      <c r="P17" s="6">
        <v>2.6944444444444399E-2</v>
      </c>
      <c r="Q17" s="6">
        <v>2.7164351851851853E-2</v>
      </c>
      <c r="R17" s="6">
        <f t="shared" si="4"/>
        <v>2.1990740740745335E-4</v>
      </c>
      <c r="S17" s="5">
        <f t="shared" si="5"/>
        <v>19</v>
      </c>
      <c r="T17" s="1">
        <f t="shared" si="6"/>
        <v>19</v>
      </c>
      <c r="U17" s="5">
        <f t="shared" si="7"/>
        <v>118.696</v>
      </c>
      <c r="V17" s="18">
        <f t="shared" si="8"/>
        <v>0.98399999999999999</v>
      </c>
      <c r="W17" s="22">
        <f t="shared" si="9"/>
        <v>137.392</v>
      </c>
    </row>
    <row r="18" spans="1:23">
      <c r="A18" s="4">
        <v>9</v>
      </c>
      <c r="B18" s="4">
        <v>23</v>
      </c>
      <c r="C18" s="1" t="s">
        <v>35</v>
      </c>
      <c r="D18" s="1" t="s">
        <v>36</v>
      </c>
      <c r="E18" s="4">
        <v>1965</v>
      </c>
      <c r="F18" s="5">
        <v>200</v>
      </c>
      <c r="G18" s="5"/>
      <c r="H18" s="6">
        <v>3.7129629629629603E-2</v>
      </c>
      <c r="I18" s="6">
        <v>3.7349537037037035E-2</v>
      </c>
      <c r="J18" s="6">
        <f t="shared" si="0"/>
        <v>2.1990740740743253E-4</v>
      </c>
      <c r="K18" s="5">
        <f t="shared" si="1"/>
        <v>19</v>
      </c>
      <c r="L18" s="1">
        <f t="shared" si="2"/>
        <v>19</v>
      </c>
      <c r="M18" s="5">
        <f t="shared" si="3"/>
        <v>218.33500000000001</v>
      </c>
      <c r="N18" s="5">
        <v>0</v>
      </c>
      <c r="O18" s="5"/>
      <c r="P18" s="6">
        <v>2.6944444444444399E-2</v>
      </c>
      <c r="Q18" s="6">
        <v>2.6967592592592595E-2</v>
      </c>
      <c r="R18" s="6">
        <f t="shared" si="4"/>
        <v>2.3148148148195713E-5</v>
      </c>
      <c r="S18" s="5">
        <f t="shared" si="5"/>
        <v>2</v>
      </c>
      <c r="T18" s="1">
        <f t="shared" si="6"/>
        <v>2</v>
      </c>
      <c r="U18" s="5">
        <f t="shared" si="7"/>
        <v>1.93</v>
      </c>
      <c r="V18" s="18">
        <f t="shared" si="8"/>
        <v>0.96499999999999997</v>
      </c>
      <c r="W18" s="22">
        <f t="shared" si="9"/>
        <v>220.26500000000001</v>
      </c>
    </row>
    <row r="19" spans="1:23">
      <c r="A19" s="4">
        <v>10</v>
      </c>
      <c r="B19" s="4">
        <v>31</v>
      </c>
      <c r="C19" s="1" t="s">
        <v>49</v>
      </c>
      <c r="D19" s="1" t="s">
        <v>50</v>
      </c>
      <c r="E19" s="4">
        <v>1978</v>
      </c>
      <c r="F19" s="5">
        <v>200</v>
      </c>
      <c r="G19" s="5"/>
      <c r="H19" s="6">
        <v>3.7129629629629603E-2</v>
      </c>
      <c r="I19" s="6">
        <v>3.7164351851851851E-2</v>
      </c>
      <c r="J19" s="6">
        <f t="shared" si="0"/>
        <v>3.4722222222248467E-5</v>
      </c>
      <c r="K19" s="5">
        <f t="shared" si="1"/>
        <v>3</v>
      </c>
      <c r="L19" s="1">
        <f t="shared" si="2"/>
        <v>3</v>
      </c>
      <c r="M19" s="5">
        <f t="shared" si="3"/>
        <v>202.934</v>
      </c>
      <c r="N19" s="5">
        <v>100</v>
      </c>
      <c r="O19" s="5"/>
      <c r="P19" s="6">
        <v>2.6944444444444399E-2</v>
      </c>
      <c r="Q19" s="6">
        <v>2.7037037037037037E-2</v>
      </c>
      <c r="R19" s="6">
        <f t="shared" si="4"/>
        <v>9.2592592592637135E-5</v>
      </c>
      <c r="S19" s="5">
        <f t="shared" si="5"/>
        <v>8</v>
      </c>
      <c r="T19" s="1">
        <f t="shared" si="6"/>
        <v>8</v>
      </c>
      <c r="U19" s="5">
        <f t="shared" si="7"/>
        <v>107.824</v>
      </c>
      <c r="V19" s="18">
        <f t="shared" si="8"/>
        <v>0.97799999999999998</v>
      </c>
      <c r="W19" s="22">
        <f t="shared" si="9"/>
        <v>310.75799999999998</v>
      </c>
    </row>
    <row r="20" spans="1:23">
      <c r="A20" s="4">
        <v>11</v>
      </c>
      <c r="B20" s="4">
        <v>49</v>
      </c>
      <c r="C20" s="1" t="s">
        <v>84</v>
      </c>
      <c r="D20" s="1" t="s">
        <v>85</v>
      </c>
      <c r="E20" s="4">
        <v>1993</v>
      </c>
      <c r="F20" s="5">
        <v>200</v>
      </c>
      <c r="G20" s="5"/>
      <c r="H20" s="6">
        <v>3.7129629629629603E-2</v>
      </c>
      <c r="I20" s="6">
        <v>3.7141203703703704E-2</v>
      </c>
      <c r="J20" s="6">
        <f t="shared" si="0"/>
        <v>1.1574074074101326E-5</v>
      </c>
      <c r="K20" s="5">
        <f t="shared" si="1"/>
        <v>1</v>
      </c>
      <c r="L20" s="1">
        <f t="shared" si="2"/>
        <v>1</v>
      </c>
      <c r="M20" s="5">
        <f t="shared" si="3"/>
        <v>200.99299999999999</v>
      </c>
      <c r="N20" s="5">
        <v>100</v>
      </c>
      <c r="O20" s="5"/>
      <c r="P20" s="6">
        <v>2.6944444444444399E-2</v>
      </c>
      <c r="Q20" s="6">
        <v>2.5555555555555554E-2</v>
      </c>
      <c r="R20" s="6">
        <f t="shared" si="4"/>
        <v>1.3888888888888458E-3</v>
      </c>
      <c r="S20" s="5">
        <f t="shared" si="5"/>
        <v>120</v>
      </c>
      <c r="T20" s="1">
        <f t="shared" si="6"/>
        <v>100</v>
      </c>
      <c r="U20" s="5">
        <f t="shared" si="7"/>
        <v>199.3</v>
      </c>
      <c r="V20" s="18">
        <f t="shared" si="8"/>
        <v>0.99299999999999999</v>
      </c>
      <c r="W20" s="22">
        <f t="shared" si="9"/>
        <v>400.29300000000001</v>
      </c>
    </row>
    <row r="21" spans="1:23">
      <c r="A21" s="4">
        <v>12</v>
      </c>
      <c r="B21" s="4">
        <v>28</v>
      </c>
      <c r="C21" s="1" t="s">
        <v>43</v>
      </c>
      <c r="D21" s="1" t="s">
        <v>44</v>
      </c>
      <c r="E21" s="4">
        <v>1985</v>
      </c>
      <c r="F21" s="5">
        <v>100</v>
      </c>
      <c r="G21" s="5"/>
      <c r="H21" s="6">
        <v>3.7129629629629603E-2</v>
      </c>
      <c r="I21" s="6">
        <v>4.4525462962962968E-2</v>
      </c>
      <c r="J21" s="6">
        <f t="shared" si="0"/>
        <v>7.3958333333333653E-3</v>
      </c>
      <c r="K21" s="5">
        <f t="shared" si="1"/>
        <v>639</v>
      </c>
      <c r="L21" s="1">
        <f t="shared" si="2"/>
        <v>100</v>
      </c>
      <c r="M21" s="5">
        <f t="shared" si="3"/>
        <v>198.5</v>
      </c>
      <c r="N21" s="5">
        <v>200</v>
      </c>
      <c r="O21" s="5"/>
      <c r="P21" s="6">
        <v>2.6944444444444399E-2</v>
      </c>
      <c r="Q21" s="6">
        <v>2.2997685185185187E-2</v>
      </c>
      <c r="R21" s="6">
        <f t="shared" si="4"/>
        <v>3.9467592592592124E-3</v>
      </c>
      <c r="S21" s="5">
        <f t="shared" si="5"/>
        <v>341</v>
      </c>
      <c r="T21" s="1">
        <f t="shared" si="6"/>
        <v>100</v>
      </c>
      <c r="U21" s="5">
        <f t="shared" si="7"/>
        <v>298.5</v>
      </c>
      <c r="V21" s="18">
        <f t="shared" si="8"/>
        <v>0.98499999999999999</v>
      </c>
      <c r="W21" s="22">
        <f t="shared" si="9"/>
        <v>497</v>
      </c>
    </row>
    <row r="22" spans="1:23">
      <c r="A22" s="4">
        <v>13</v>
      </c>
      <c r="B22" s="4">
        <v>50</v>
      </c>
      <c r="C22" s="1" t="s">
        <v>86</v>
      </c>
      <c r="D22" s="1" t="s">
        <v>87</v>
      </c>
      <c r="E22" s="4">
        <v>1993</v>
      </c>
      <c r="F22" s="5">
        <v>100</v>
      </c>
      <c r="G22" s="5"/>
      <c r="H22" s="6">
        <v>3.7129629629629603E-2</v>
      </c>
      <c r="I22" s="6">
        <v>4.1921296296296297E-2</v>
      </c>
      <c r="J22" s="6">
        <f t="shared" si="0"/>
        <v>4.7916666666666941E-3</v>
      </c>
      <c r="K22" s="5">
        <f t="shared" si="1"/>
        <v>414</v>
      </c>
      <c r="L22" s="1">
        <f t="shared" si="2"/>
        <v>100</v>
      </c>
      <c r="M22" s="5">
        <f t="shared" si="3"/>
        <v>199.3</v>
      </c>
      <c r="N22" s="5">
        <v>200</v>
      </c>
      <c r="O22" s="5"/>
      <c r="P22" s="6">
        <v>2.6944444444444399E-2</v>
      </c>
      <c r="Q22" s="6">
        <v>2.4999999999999998E-2</v>
      </c>
      <c r="R22" s="6">
        <f t="shared" si="4"/>
        <v>1.9444444444444015E-3</v>
      </c>
      <c r="S22" s="5">
        <f t="shared" si="5"/>
        <v>168</v>
      </c>
      <c r="T22" s="1">
        <f t="shared" si="6"/>
        <v>100</v>
      </c>
      <c r="U22" s="5">
        <f t="shared" si="7"/>
        <v>299.3</v>
      </c>
      <c r="V22" s="18">
        <f t="shared" si="8"/>
        <v>0.99299999999999999</v>
      </c>
      <c r="W22" s="22">
        <f t="shared" si="9"/>
        <v>498.6</v>
      </c>
    </row>
    <row r="23" spans="1:23">
      <c r="A23" s="4">
        <v>14</v>
      </c>
      <c r="B23" s="4">
        <v>45</v>
      </c>
      <c r="C23" s="1" t="s">
        <v>76</v>
      </c>
      <c r="D23" s="1" t="s">
        <v>77</v>
      </c>
      <c r="E23" s="4">
        <v>1989</v>
      </c>
      <c r="F23" s="5">
        <v>300</v>
      </c>
      <c r="G23" s="5"/>
      <c r="H23" s="6">
        <v>3.7129629629629603E-2</v>
      </c>
      <c r="I23" s="6">
        <v>3.9930555555555559E-2</v>
      </c>
      <c r="J23" s="6">
        <f t="shared" si="0"/>
        <v>2.8009259259259567E-3</v>
      </c>
      <c r="K23" s="5">
        <f t="shared" si="1"/>
        <v>242</v>
      </c>
      <c r="L23" s="1">
        <f t="shared" si="2"/>
        <v>100</v>
      </c>
      <c r="M23" s="5">
        <f t="shared" si="3"/>
        <v>398.9</v>
      </c>
      <c r="N23" s="5">
        <v>100</v>
      </c>
      <c r="O23" s="5"/>
      <c r="P23" s="6">
        <v>2.6944444444444399E-2</v>
      </c>
      <c r="Q23" s="6">
        <v>2.7002314814814812E-2</v>
      </c>
      <c r="R23" s="6">
        <f t="shared" si="4"/>
        <v>5.7870370370412955E-5</v>
      </c>
      <c r="S23" s="5">
        <f t="shared" si="5"/>
        <v>5</v>
      </c>
      <c r="T23" s="1">
        <f t="shared" si="6"/>
        <v>5</v>
      </c>
      <c r="U23" s="5">
        <f t="shared" si="7"/>
        <v>104.94499999999999</v>
      </c>
      <c r="V23" s="18">
        <f t="shared" si="8"/>
        <v>0.98899999999999999</v>
      </c>
      <c r="W23" s="22">
        <f t="shared" si="9"/>
        <v>503.84499999999997</v>
      </c>
    </row>
    <row r="24" spans="1:23">
      <c r="A24" s="4">
        <v>15</v>
      </c>
      <c r="B24" s="4">
        <v>21</v>
      </c>
      <c r="C24" s="1" t="s">
        <v>33</v>
      </c>
      <c r="D24" s="1" t="s">
        <v>24</v>
      </c>
      <c r="E24" s="4">
        <v>1986</v>
      </c>
      <c r="F24" s="5">
        <v>100</v>
      </c>
      <c r="G24" s="5"/>
      <c r="H24" s="6">
        <v>3.7129629629629603E-2</v>
      </c>
      <c r="I24" s="6">
        <v>4.5983796296296293E-2</v>
      </c>
      <c r="J24" s="6">
        <f t="shared" si="0"/>
        <v>8.8541666666666907E-3</v>
      </c>
      <c r="K24" s="5">
        <f t="shared" si="1"/>
        <v>765</v>
      </c>
      <c r="L24" s="1">
        <f t="shared" si="2"/>
        <v>100</v>
      </c>
      <c r="M24" s="5">
        <f t="shared" si="3"/>
        <v>198.6</v>
      </c>
      <c r="N24" s="5">
        <v>300</v>
      </c>
      <c r="O24" s="5"/>
      <c r="P24" s="6">
        <v>2.6944444444444399E-2</v>
      </c>
      <c r="Q24" s="6">
        <v>2.7037037037037037E-2</v>
      </c>
      <c r="R24" s="6">
        <f t="shared" si="4"/>
        <v>9.2592592592637135E-5</v>
      </c>
      <c r="S24" s="5">
        <f t="shared" si="5"/>
        <v>8</v>
      </c>
      <c r="T24" s="1">
        <f t="shared" si="6"/>
        <v>8</v>
      </c>
      <c r="U24" s="5">
        <f t="shared" si="7"/>
        <v>307.88799999999998</v>
      </c>
      <c r="V24" s="18">
        <f t="shared" si="8"/>
        <v>0.98599999999999999</v>
      </c>
      <c r="W24" s="22">
        <f t="shared" si="9"/>
        <v>506.48799999999994</v>
      </c>
    </row>
    <row r="25" spans="1:23">
      <c r="A25" s="4">
        <v>16</v>
      </c>
      <c r="B25" s="4">
        <v>24</v>
      </c>
      <c r="C25" s="1" t="s">
        <v>37</v>
      </c>
      <c r="D25" s="1" t="s">
        <v>38</v>
      </c>
      <c r="E25" s="4">
        <v>1965</v>
      </c>
      <c r="F25" s="5">
        <v>400</v>
      </c>
      <c r="G25" s="5"/>
      <c r="H25" s="6">
        <v>3.7129629629629603E-2</v>
      </c>
      <c r="I25" s="6">
        <v>3.72337962962963E-2</v>
      </c>
      <c r="J25" s="6">
        <f t="shared" si="0"/>
        <v>1.0416666666669683E-4</v>
      </c>
      <c r="K25" s="5">
        <f t="shared" si="1"/>
        <v>9</v>
      </c>
      <c r="L25" s="1">
        <f t="shared" si="2"/>
        <v>9</v>
      </c>
      <c r="M25" s="5">
        <f t="shared" si="3"/>
        <v>408.685</v>
      </c>
      <c r="N25" s="5">
        <v>100</v>
      </c>
      <c r="O25" s="5"/>
      <c r="P25" s="6">
        <v>2.6944444444444399E-2</v>
      </c>
      <c r="Q25" s="6">
        <v>2.7013888888888889E-2</v>
      </c>
      <c r="R25" s="6">
        <f t="shared" si="4"/>
        <v>6.9444444444489994E-5</v>
      </c>
      <c r="S25" s="5">
        <f t="shared" si="5"/>
        <v>6</v>
      </c>
      <c r="T25" s="1">
        <f t="shared" si="6"/>
        <v>6</v>
      </c>
      <c r="U25" s="5">
        <f t="shared" si="7"/>
        <v>105.79</v>
      </c>
      <c r="V25" s="18">
        <f t="shared" si="8"/>
        <v>0.96499999999999997</v>
      </c>
      <c r="W25" s="22">
        <f t="shared" si="9"/>
        <v>514.47500000000002</v>
      </c>
    </row>
    <row r="26" spans="1:23">
      <c r="A26" s="4">
        <v>17</v>
      </c>
      <c r="B26" s="4">
        <v>27</v>
      </c>
      <c r="C26" s="1" t="s">
        <v>41</v>
      </c>
      <c r="D26" s="1" t="s">
        <v>42</v>
      </c>
      <c r="E26" s="4">
        <v>1976</v>
      </c>
      <c r="F26" s="5">
        <v>300</v>
      </c>
      <c r="G26" s="5"/>
      <c r="H26" s="6">
        <v>3.7129629629629603E-2</v>
      </c>
      <c r="I26" s="6">
        <v>5.0567129629629635E-2</v>
      </c>
      <c r="J26" s="6">
        <f t="shared" si="0"/>
        <v>1.3437500000000033E-2</v>
      </c>
      <c r="K26" s="5">
        <f t="shared" si="1"/>
        <v>1161</v>
      </c>
      <c r="L26" s="1">
        <f t="shared" si="2"/>
        <v>100</v>
      </c>
      <c r="M26" s="5">
        <f t="shared" si="3"/>
        <v>397.6</v>
      </c>
      <c r="N26" s="5">
        <v>100</v>
      </c>
      <c r="O26" s="5"/>
      <c r="P26" s="6">
        <v>2.6944444444444399E-2</v>
      </c>
      <c r="Q26" s="6">
        <v>2.8032407407407409E-2</v>
      </c>
      <c r="R26" s="6">
        <f t="shared" si="4"/>
        <v>1.0879629629630093E-3</v>
      </c>
      <c r="S26" s="5">
        <f t="shared" si="5"/>
        <v>94</v>
      </c>
      <c r="T26" s="1">
        <f t="shared" si="6"/>
        <v>94</v>
      </c>
      <c r="U26" s="5">
        <f t="shared" si="7"/>
        <v>191.744</v>
      </c>
      <c r="V26" s="18">
        <f t="shared" si="8"/>
        <v>0.97599999999999998</v>
      </c>
      <c r="W26" s="22">
        <f t="shared" si="9"/>
        <v>589.34400000000005</v>
      </c>
    </row>
    <row r="27" spans="1:23">
      <c r="A27" s="4">
        <v>18</v>
      </c>
      <c r="B27" s="4">
        <v>26</v>
      </c>
      <c r="C27" s="1" t="s">
        <v>39</v>
      </c>
      <c r="D27" s="1" t="s">
        <v>40</v>
      </c>
      <c r="E27" s="4">
        <v>1976</v>
      </c>
      <c r="F27" s="5">
        <v>200</v>
      </c>
      <c r="G27" s="5"/>
      <c r="H27" s="6">
        <v>3.7129629629629603E-2</v>
      </c>
      <c r="I27" s="6">
        <v>4.2893518518518518E-2</v>
      </c>
      <c r="J27" s="6">
        <f t="shared" si="0"/>
        <v>5.7638888888889156E-3</v>
      </c>
      <c r="K27" s="5">
        <f t="shared" si="1"/>
        <v>498</v>
      </c>
      <c r="L27" s="1">
        <f t="shared" si="2"/>
        <v>100</v>
      </c>
      <c r="M27" s="5">
        <f t="shared" si="3"/>
        <v>297.60000000000002</v>
      </c>
      <c r="N27" s="5">
        <v>200</v>
      </c>
      <c r="O27" s="5"/>
      <c r="P27" s="6">
        <v>2.6944444444444399E-2</v>
      </c>
      <c r="Q27" s="6">
        <v>3.408564814814815E-2</v>
      </c>
      <c r="R27" s="6">
        <f t="shared" si="4"/>
        <v>7.1412037037037503E-3</v>
      </c>
      <c r="S27" s="5">
        <f t="shared" si="5"/>
        <v>617</v>
      </c>
      <c r="T27" s="1">
        <f t="shared" si="6"/>
        <v>100</v>
      </c>
      <c r="U27" s="5">
        <f t="shared" si="7"/>
        <v>297.60000000000002</v>
      </c>
      <c r="V27" s="18">
        <f t="shared" si="8"/>
        <v>0.97599999999999998</v>
      </c>
      <c r="W27" s="22">
        <f t="shared" si="9"/>
        <v>595.20000000000005</v>
      </c>
    </row>
    <row r="28" spans="1:23">
      <c r="A28" s="4">
        <v>19</v>
      </c>
      <c r="B28" s="4">
        <v>16</v>
      </c>
      <c r="C28" s="1" t="s">
        <v>23</v>
      </c>
      <c r="D28" s="1" t="s">
        <v>24</v>
      </c>
      <c r="E28" s="4">
        <v>1986</v>
      </c>
      <c r="F28" s="5">
        <v>300</v>
      </c>
      <c r="G28" s="5"/>
      <c r="H28" s="6">
        <v>3.7129629629629603E-2</v>
      </c>
      <c r="I28" s="6">
        <v>4.1817129629629628E-2</v>
      </c>
      <c r="J28" s="6">
        <f t="shared" si="0"/>
        <v>4.687500000000025E-3</v>
      </c>
      <c r="K28" s="5">
        <f t="shared" si="1"/>
        <v>405</v>
      </c>
      <c r="L28" s="1">
        <f t="shared" si="2"/>
        <v>100</v>
      </c>
      <c r="M28" s="5">
        <f t="shared" si="3"/>
        <v>398.6</v>
      </c>
      <c r="N28" s="5">
        <v>300</v>
      </c>
      <c r="O28" s="5"/>
      <c r="P28" s="6">
        <v>2.6944444444444399E-2</v>
      </c>
      <c r="Q28" s="6">
        <v>2.6944444444444441E-2</v>
      </c>
      <c r="R28" s="6">
        <f t="shared" si="4"/>
        <v>4.163336342344337E-17</v>
      </c>
      <c r="S28" s="5">
        <f t="shared" si="5"/>
        <v>0</v>
      </c>
      <c r="T28" s="1">
        <f t="shared" si="6"/>
        <v>0</v>
      </c>
      <c r="U28" s="5">
        <f t="shared" si="7"/>
        <v>300</v>
      </c>
      <c r="V28" s="18">
        <f t="shared" si="8"/>
        <v>0.98599999999999999</v>
      </c>
      <c r="W28" s="22">
        <f t="shared" si="9"/>
        <v>698.6</v>
      </c>
    </row>
    <row r="29" spans="1:23">
      <c r="A29" s="4">
        <v>20</v>
      </c>
      <c r="B29" s="4">
        <v>44</v>
      </c>
      <c r="C29" s="1" t="s">
        <v>74</v>
      </c>
      <c r="D29" s="1" t="s">
        <v>75</v>
      </c>
      <c r="E29" s="4">
        <v>1989</v>
      </c>
      <c r="F29" s="5">
        <v>400</v>
      </c>
      <c r="G29" s="5"/>
      <c r="H29" s="6">
        <v>3.7129629629629603E-2</v>
      </c>
      <c r="I29" s="6">
        <v>4.7870370370370369E-2</v>
      </c>
      <c r="J29" s="6">
        <f t="shared" si="0"/>
        <v>1.0740740740740766E-2</v>
      </c>
      <c r="K29" s="5">
        <f t="shared" si="1"/>
        <v>928</v>
      </c>
      <c r="L29" s="1">
        <f t="shared" si="2"/>
        <v>100</v>
      </c>
      <c r="M29" s="5">
        <f t="shared" si="3"/>
        <v>498.9</v>
      </c>
      <c r="N29" s="5">
        <v>200</v>
      </c>
      <c r="O29" s="5"/>
      <c r="P29" s="6">
        <v>2.6944444444444399E-2</v>
      </c>
      <c r="Q29" s="6">
        <v>2.8159722222222221E-2</v>
      </c>
      <c r="R29" s="6">
        <f t="shared" si="4"/>
        <v>1.215277777777822E-3</v>
      </c>
      <c r="S29" s="5">
        <f t="shared" si="5"/>
        <v>105</v>
      </c>
      <c r="T29" s="1">
        <f t="shared" si="6"/>
        <v>100</v>
      </c>
      <c r="U29" s="5">
        <f t="shared" si="7"/>
        <v>298.89999999999998</v>
      </c>
      <c r="V29" s="18">
        <f t="shared" si="8"/>
        <v>0.98899999999999999</v>
      </c>
      <c r="W29" s="22">
        <f t="shared" si="9"/>
        <v>797.8</v>
      </c>
    </row>
    <row r="30" spans="1:23">
      <c r="A30" s="4">
        <v>21</v>
      </c>
      <c r="B30" s="4">
        <v>22</v>
      </c>
      <c r="C30" s="1" t="s">
        <v>34</v>
      </c>
      <c r="D30" s="1" t="s">
        <v>107</v>
      </c>
      <c r="E30" s="4">
        <v>1992</v>
      </c>
      <c r="F30" s="5">
        <v>100</v>
      </c>
      <c r="G30" s="5"/>
      <c r="H30" s="6">
        <v>3.7129629629629603E-2</v>
      </c>
      <c r="I30" s="6">
        <v>3.7627314814814815E-2</v>
      </c>
      <c r="J30" s="6">
        <f t="shared" si="0"/>
        <v>4.976851851852121E-4</v>
      </c>
      <c r="K30" s="5">
        <f t="shared" si="1"/>
        <v>43</v>
      </c>
      <c r="L30" s="1">
        <f t="shared" si="2"/>
        <v>43</v>
      </c>
      <c r="M30" s="5">
        <f t="shared" si="3"/>
        <v>142.65600000000001</v>
      </c>
      <c r="N30" s="5">
        <v>600</v>
      </c>
      <c r="O30" s="5"/>
      <c r="P30" s="6">
        <v>2.6944444444444399E-2</v>
      </c>
      <c r="Q30" s="6">
        <v>2.1851851851851848E-2</v>
      </c>
      <c r="R30" s="6">
        <f t="shared" si="4"/>
        <v>5.0925925925925514E-3</v>
      </c>
      <c r="S30" s="5">
        <f t="shared" si="5"/>
        <v>440</v>
      </c>
      <c r="T30" s="1">
        <f t="shared" si="6"/>
        <v>100</v>
      </c>
      <c r="U30" s="5">
        <f t="shared" si="7"/>
        <v>699.2</v>
      </c>
      <c r="V30" s="18">
        <f t="shared" si="8"/>
        <v>0.99199999999999999</v>
      </c>
      <c r="W30" s="22">
        <f t="shared" si="9"/>
        <v>841.85599999999999</v>
      </c>
    </row>
    <row r="31" spans="1:23">
      <c r="A31" s="4">
        <v>22</v>
      </c>
      <c r="B31" s="4">
        <v>42</v>
      </c>
      <c r="C31" s="1" t="s">
        <v>71</v>
      </c>
      <c r="D31" s="1" t="s">
        <v>72</v>
      </c>
      <c r="E31" s="4">
        <v>1985</v>
      </c>
      <c r="F31" s="5">
        <v>400</v>
      </c>
      <c r="G31" s="5"/>
      <c r="H31" s="6">
        <v>3.7129629629629603E-2</v>
      </c>
      <c r="I31" s="6">
        <v>6.25E-2</v>
      </c>
      <c r="J31" s="6">
        <f t="shared" si="0"/>
        <v>2.5370370370370397E-2</v>
      </c>
      <c r="K31" s="5">
        <f t="shared" si="1"/>
        <v>2192</v>
      </c>
      <c r="L31" s="1">
        <f t="shared" si="2"/>
        <v>100</v>
      </c>
      <c r="M31" s="5">
        <f t="shared" si="3"/>
        <v>498.5</v>
      </c>
      <c r="N31" s="5">
        <v>300</v>
      </c>
      <c r="O31" s="5"/>
      <c r="P31" s="6">
        <v>2.6944444444444399E-2</v>
      </c>
      <c r="Q31" s="6">
        <v>2.5925925925925925E-2</v>
      </c>
      <c r="R31" s="6">
        <f t="shared" si="4"/>
        <v>1.0185185185184742E-3</v>
      </c>
      <c r="S31" s="5">
        <f t="shared" si="5"/>
        <v>88</v>
      </c>
      <c r="T31" s="1">
        <f t="shared" si="6"/>
        <v>88</v>
      </c>
      <c r="U31" s="5">
        <f t="shared" si="7"/>
        <v>386.68</v>
      </c>
      <c r="V31" s="18">
        <f t="shared" si="8"/>
        <v>0.98499999999999999</v>
      </c>
      <c r="W31" s="22">
        <f t="shared" si="9"/>
        <v>885.18000000000006</v>
      </c>
    </row>
    <row r="32" spans="1:23">
      <c r="A32" s="4">
        <v>23</v>
      </c>
      <c r="B32" s="4">
        <v>29</v>
      </c>
      <c r="C32" s="1" t="s">
        <v>45</v>
      </c>
      <c r="D32" s="1" t="s">
        <v>46</v>
      </c>
      <c r="E32" s="4">
        <v>1966</v>
      </c>
      <c r="F32" s="5">
        <v>200</v>
      </c>
      <c r="G32" s="5"/>
      <c r="H32" s="6">
        <v>3.7129629629629603E-2</v>
      </c>
      <c r="I32" s="6">
        <v>3.2916666666666664E-2</v>
      </c>
      <c r="J32" s="6">
        <f t="shared" si="0"/>
        <v>4.2129629629629392E-3</v>
      </c>
      <c r="K32" s="5">
        <f t="shared" si="1"/>
        <v>364</v>
      </c>
      <c r="L32" s="1">
        <f t="shared" si="2"/>
        <v>100</v>
      </c>
      <c r="M32" s="5">
        <f t="shared" si="3"/>
        <v>296.60000000000002</v>
      </c>
      <c r="N32" s="5">
        <v>500</v>
      </c>
      <c r="O32" s="5"/>
      <c r="P32" s="6">
        <v>2.6944444444444399E-2</v>
      </c>
      <c r="Q32" s="6">
        <v>2.1631944444444443E-2</v>
      </c>
      <c r="R32" s="6">
        <f t="shared" si="4"/>
        <v>5.3124999999999561E-3</v>
      </c>
      <c r="S32" s="5">
        <f t="shared" si="5"/>
        <v>459</v>
      </c>
      <c r="T32" s="1">
        <f t="shared" si="6"/>
        <v>100</v>
      </c>
      <c r="U32" s="5">
        <f t="shared" si="7"/>
        <v>596.6</v>
      </c>
      <c r="V32" s="18">
        <f t="shared" si="8"/>
        <v>0.96599999999999997</v>
      </c>
      <c r="W32" s="22">
        <f t="shared" si="9"/>
        <v>893.2</v>
      </c>
    </row>
    <row r="33" spans="1:23">
      <c r="A33" s="4">
        <v>24</v>
      </c>
      <c r="B33" s="4">
        <v>34</v>
      </c>
      <c r="C33" s="1" t="s">
        <v>54</v>
      </c>
      <c r="D33" s="1" t="s">
        <v>55</v>
      </c>
      <c r="E33" s="4">
        <v>1980</v>
      </c>
      <c r="F33" s="5">
        <v>300</v>
      </c>
      <c r="G33" s="5"/>
      <c r="H33" s="6">
        <v>3.7129629629629603E-2</v>
      </c>
      <c r="I33" s="6">
        <v>4.1736111111111113E-2</v>
      </c>
      <c r="J33" s="6">
        <f t="shared" si="0"/>
        <v>4.60648148148151E-3</v>
      </c>
      <c r="K33" s="5">
        <f t="shared" si="1"/>
        <v>398</v>
      </c>
      <c r="L33" s="1">
        <f t="shared" si="2"/>
        <v>100</v>
      </c>
      <c r="M33" s="5">
        <f t="shared" si="3"/>
        <v>398</v>
      </c>
      <c r="N33" s="5">
        <v>400</v>
      </c>
      <c r="O33" s="5"/>
      <c r="P33" s="6">
        <v>2.6944444444444399E-2</v>
      </c>
      <c r="Q33" s="6">
        <v>2.2997685185185187E-2</v>
      </c>
      <c r="R33" s="6">
        <f t="shared" si="4"/>
        <v>3.9467592592592124E-3</v>
      </c>
      <c r="S33" s="5">
        <f t="shared" si="5"/>
        <v>341</v>
      </c>
      <c r="T33" s="1">
        <f t="shared" si="6"/>
        <v>100</v>
      </c>
      <c r="U33" s="5">
        <f t="shared" si="7"/>
        <v>498</v>
      </c>
      <c r="V33" s="18">
        <f t="shared" si="8"/>
        <v>0.98</v>
      </c>
      <c r="W33" s="22">
        <f t="shared" si="9"/>
        <v>896</v>
      </c>
    </row>
    <row r="34" spans="1:23">
      <c r="A34" s="4">
        <v>25</v>
      </c>
      <c r="B34" s="4">
        <v>17</v>
      </c>
      <c r="C34" s="1" t="s">
        <v>25</v>
      </c>
      <c r="D34" s="1" t="s">
        <v>26</v>
      </c>
      <c r="E34" s="4">
        <v>1989</v>
      </c>
      <c r="F34" s="5">
        <v>300</v>
      </c>
      <c r="G34" s="5"/>
      <c r="H34" s="6">
        <v>3.7129629629629603E-2</v>
      </c>
      <c r="I34" s="6">
        <v>3.5289351851851856E-2</v>
      </c>
      <c r="J34" s="6">
        <f t="shared" si="0"/>
        <v>1.8402777777777463E-3</v>
      </c>
      <c r="K34" s="5">
        <f t="shared" si="1"/>
        <v>159</v>
      </c>
      <c r="L34" s="1">
        <f t="shared" si="2"/>
        <v>100</v>
      </c>
      <c r="M34" s="5">
        <f t="shared" si="3"/>
        <v>398.9</v>
      </c>
      <c r="N34" s="5">
        <v>500</v>
      </c>
      <c r="O34" s="5"/>
      <c r="P34" s="6">
        <v>2.6944444444444399E-2</v>
      </c>
      <c r="Q34" s="6">
        <v>2.6932870370370371E-2</v>
      </c>
      <c r="R34" s="6">
        <f t="shared" si="4"/>
        <v>1.1574074074028468E-5</v>
      </c>
      <c r="S34" s="5">
        <f t="shared" si="5"/>
        <v>1</v>
      </c>
      <c r="T34" s="1">
        <f t="shared" si="6"/>
        <v>1</v>
      </c>
      <c r="U34" s="5">
        <f t="shared" si="7"/>
        <v>500.98899999999998</v>
      </c>
      <c r="V34" s="18">
        <f t="shared" si="8"/>
        <v>0.98899999999999999</v>
      </c>
      <c r="W34" s="22">
        <f t="shared" si="9"/>
        <v>899.8889999999999</v>
      </c>
    </row>
    <row r="35" spans="1:23">
      <c r="A35" s="4">
        <v>26</v>
      </c>
      <c r="B35" s="4">
        <v>35</v>
      </c>
      <c r="C35" s="1" t="s">
        <v>56</v>
      </c>
      <c r="D35" s="1" t="s">
        <v>57</v>
      </c>
      <c r="E35" s="4">
        <v>1980</v>
      </c>
      <c r="F35" s="5">
        <v>200</v>
      </c>
      <c r="G35" s="5"/>
      <c r="H35" s="6">
        <v>3.7129629629629603E-2</v>
      </c>
      <c r="I35" s="6">
        <v>4.05787037037037E-2</v>
      </c>
      <c r="J35" s="6">
        <f t="shared" si="0"/>
        <v>3.4490740740740974E-3</v>
      </c>
      <c r="K35" s="5">
        <f t="shared" si="1"/>
        <v>298</v>
      </c>
      <c r="L35" s="1">
        <f t="shared" si="2"/>
        <v>100</v>
      </c>
      <c r="M35" s="5">
        <f t="shared" si="3"/>
        <v>298</v>
      </c>
      <c r="N35" s="5">
        <v>700</v>
      </c>
      <c r="O35" s="5"/>
      <c r="P35" s="6">
        <v>2.6944444444444399E-2</v>
      </c>
      <c r="Q35" s="6">
        <v>2.6840277777777779E-2</v>
      </c>
      <c r="R35" s="6">
        <f t="shared" si="4"/>
        <v>1.041666666666205E-4</v>
      </c>
      <c r="S35" s="5">
        <f t="shared" si="5"/>
        <v>9</v>
      </c>
      <c r="T35" s="1">
        <f t="shared" si="6"/>
        <v>9</v>
      </c>
      <c r="U35" s="5">
        <f t="shared" si="7"/>
        <v>708.82</v>
      </c>
      <c r="V35" s="18">
        <f t="shared" si="8"/>
        <v>0.98</v>
      </c>
      <c r="W35" s="22">
        <f t="shared" si="9"/>
        <v>1006.82</v>
      </c>
    </row>
    <row r="36" spans="1:23">
      <c r="A36" s="4">
        <v>27</v>
      </c>
      <c r="B36" s="4">
        <v>43</v>
      </c>
      <c r="C36" s="1" t="s">
        <v>73</v>
      </c>
      <c r="D36" s="1" t="s">
        <v>64</v>
      </c>
      <c r="E36" s="4">
        <v>1987</v>
      </c>
      <c r="F36" s="5">
        <v>800</v>
      </c>
      <c r="G36" s="5"/>
      <c r="H36" s="6">
        <v>3.7129629629629603E-2</v>
      </c>
      <c r="I36" s="6">
        <v>3.6990740740740741E-2</v>
      </c>
      <c r="J36" s="6">
        <f t="shared" si="0"/>
        <v>1.3888888888886203E-4</v>
      </c>
      <c r="K36" s="5">
        <f t="shared" si="1"/>
        <v>12</v>
      </c>
      <c r="L36" s="1">
        <f t="shared" si="2"/>
        <v>12</v>
      </c>
      <c r="M36" s="5">
        <f t="shared" si="3"/>
        <v>811.84400000000005</v>
      </c>
      <c r="N36" s="5">
        <v>300</v>
      </c>
      <c r="O36" s="5"/>
      <c r="P36" s="6">
        <v>2.6944444444444399E-2</v>
      </c>
      <c r="Q36" s="6">
        <v>2.6967592592592595E-2</v>
      </c>
      <c r="R36" s="6">
        <f t="shared" si="4"/>
        <v>2.3148148148195713E-5</v>
      </c>
      <c r="S36" s="5">
        <f t="shared" si="5"/>
        <v>2</v>
      </c>
      <c r="T36" s="1">
        <f t="shared" si="6"/>
        <v>2</v>
      </c>
      <c r="U36" s="5">
        <f t="shared" si="7"/>
        <v>301.97399999999999</v>
      </c>
      <c r="V36" s="18">
        <f t="shared" si="8"/>
        <v>0.98699999999999999</v>
      </c>
      <c r="W36" s="22">
        <f t="shared" si="9"/>
        <v>1113.818</v>
      </c>
    </row>
    <row r="37" spans="1:23">
      <c r="A37" s="4">
        <v>28</v>
      </c>
      <c r="B37" s="4">
        <v>14</v>
      </c>
      <c r="C37" s="8" t="s">
        <v>20</v>
      </c>
      <c r="D37" s="1" t="s">
        <v>62</v>
      </c>
      <c r="E37" s="4">
        <v>1998</v>
      </c>
      <c r="F37" s="5">
        <v>400</v>
      </c>
      <c r="G37" s="5"/>
      <c r="H37" s="6">
        <v>3.712962962962963E-2</v>
      </c>
      <c r="I37" s="6">
        <v>7.8703703703703713E-3</v>
      </c>
      <c r="J37" s="6">
        <f t="shared" si="0"/>
        <v>2.9259259259259259E-2</v>
      </c>
      <c r="K37" s="5">
        <f t="shared" si="1"/>
        <v>2528</v>
      </c>
      <c r="L37" s="1">
        <f t="shared" si="2"/>
        <v>100</v>
      </c>
      <c r="M37" s="5">
        <f t="shared" si="3"/>
        <v>499.8</v>
      </c>
      <c r="N37" s="5">
        <v>900</v>
      </c>
      <c r="O37" s="5"/>
      <c r="P37" s="6">
        <v>2.6944444444444441E-2</v>
      </c>
      <c r="Q37" s="6">
        <v>0</v>
      </c>
      <c r="R37" s="6">
        <f>ABS(O37-P37)</f>
        <v>2.6944444444444441E-2</v>
      </c>
      <c r="S37" s="5">
        <f t="shared" si="5"/>
        <v>2328</v>
      </c>
      <c r="T37" s="1">
        <f t="shared" si="6"/>
        <v>100</v>
      </c>
      <c r="U37" s="5">
        <f t="shared" si="7"/>
        <v>999.8</v>
      </c>
      <c r="V37" s="18">
        <f t="shared" si="8"/>
        <v>0.998</v>
      </c>
      <c r="W37" s="22">
        <f t="shared" si="9"/>
        <v>1499.6</v>
      </c>
    </row>
    <row r="38" spans="1:23">
      <c r="A38" s="4">
        <v>29</v>
      </c>
      <c r="B38" s="4">
        <v>19</v>
      </c>
      <c r="C38" s="1" t="s">
        <v>29</v>
      </c>
      <c r="D38" s="1" t="s">
        <v>30</v>
      </c>
      <c r="E38" s="4">
        <v>1970</v>
      </c>
      <c r="F38" s="5">
        <v>1500</v>
      </c>
      <c r="G38" s="5"/>
      <c r="H38" s="6">
        <v>3.7129629629629603E-2</v>
      </c>
      <c r="I38" s="6">
        <v>4.2361111111111106E-2</v>
      </c>
      <c r="J38" s="6">
        <f t="shared" si="0"/>
        <v>5.2314814814815036E-3</v>
      </c>
      <c r="K38" s="5">
        <f t="shared" si="1"/>
        <v>452</v>
      </c>
      <c r="L38" s="1">
        <f t="shared" si="2"/>
        <v>100</v>
      </c>
      <c r="M38" s="5">
        <f t="shared" si="3"/>
        <v>1597</v>
      </c>
      <c r="N38" s="5">
        <v>100</v>
      </c>
      <c r="O38" s="5"/>
      <c r="P38" s="6">
        <v>2.6944444444444399E-2</v>
      </c>
      <c r="Q38" s="6">
        <v>2.7372685185185184E-2</v>
      </c>
      <c r="R38" s="6">
        <f t="shared" ref="R38:R46" si="10">ABS(P38-Q38)</f>
        <v>4.2824074074078455E-4</v>
      </c>
      <c r="S38" s="5">
        <f t="shared" si="5"/>
        <v>37</v>
      </c>
      <c r="T38" s="1">
        <f t="shared" si="6"/>
        <v>37</v>
      </c>
      <c r="U38" s="5">
        <f t="shared" si="7"/>
        <v>135.88999999999999</v>
      </c>
      <c r="V38" s="18">
        <f t="shared" si="8"/>
        <v>0.97</v>
      </c>
      <c r="W38" s="22">
        <f t="shared" si="9"/>
        <v>1732.8899999999999</v>
      </c>
    </row>
    <row r="39" spans="1:23">
      <c r="A39" s="4">
        <v>30</v>
      </c>
      <c r="B39" s="4">
        <v>47</v>
      </c>
      <c r="C39" s="1" t="s">
        <v>80</v>
      </c>
      <c r="D39" s="1" t="s">
        <v>81</v>
      </c>
      <c r="E39" s="4">
        <v>1990</v>
      </c>
      <c r="F39" s="5">
        <v>1900</v>
      </c>
      <c r="G39" s="5"/>
      <c r="H39" s="6">
        <v>3.7129629629629603E-2</v>
      </c>
      <c r="I39" s="6">
        <v>0</v>
      </c>
      <c r="J39" s="6">
        <f t="shared" si="0"/>
        <v>3.7129629629629603E-2</v>
      </c>
      <c r="K39" s="5">
        <f t="shared" si="1"/>
        <v>3208</v>
      </c>
      <c r="L39" s="1">
        <f t="shared" si="2"/>
        <v>100</v>
      </c>
      <c r="M39" s="5">
        <f t="shared" si="3"/>
        <v>1999</v>
      </c>
      <c r="N39" s="5">
        <v>900</v>
      </c>
      <c r="O39" s="5"/>
      <c r="P39" s="6">
        <v>2.6944444444444399E-2</v>
      </c>
      <c r="Q39" s="6">
        <v>0</v>
      </c>
      <c r="R39" s="6">
        <f t="shared" si="10"/>
        <v>2.6944444444444399E-2</v>
      </c>
      <c r="S39" s="5">
        <f t="shared" si="5"/>
        <v>2328</v>
      </c>
      <c r="T39" s="1">
        <f t="shared" si="6"/>
        <v>100</v>
      </c>
      <c r="U39" s="5">
        <f t="shared" si="7"/>
        <v>999</v>
      </c>
      <c r="V39" s="18">
        <f t="shared" si="8"/>
        <v>0.99</v>
      </c>
      <c r="W39" s="22">
        <f t="shared" si="9"/>
        <v>2998</v>
      </c>
    </row>
    <row r="40" spans="1:23">
      <c r="A40" s="4">
        <v>31</v>
      </c>
      <c r="B40" s="4">
        <v>30</v>
      </c>
      <c r="C40" s="1" t="s">
        <v>47</v>
      </c>
      <c r="D40" s="1" t="s">
        <v>48</v>
      </c>
      <c r="E40" s="4">
        <v>1977</v>
      </c>
      <c r="F40" s="5">
        <v>2200</v>
      </c>
      <c r="G40" s="5"/>
      <c r="H40" s="6">
        <v>3.7129629629629603E-2</v>
      </c>
      <c r="I40" s="6">
        <v>0</v>
      </c>
      <c r="J40" s="6">
        <f t="shared" si="0"/>
        <v>3.7129629629629603E-2</v>
      </c>
      <c r="K40" s="5">
        <f t="shared" si="1"/>
        <v>3208</v>
      </c>
      <c r="L40" s="1">
        <f t="shared" si="2"/>
        <v>100</v>
      </c>
      <c r="M40" s="5">
        <f t="shared" si="3"/>
        <v>2297.6999999999998</v>
      </c>
      <c r="N40" s="5">
        <v>900</v>
      </c>
      <c r="O40" s="5"/>
      <c r="P40" s="6">
        <v>2.6944444444444399E-2</v>
      </c>
      <c r="Q40" s="6">
        <v>9.1782407407407403E-3</v>
      </c>
      <c r="R40" s="6">
        <f t="shared" si="10"/>
        <v>1.7766203703703659E-2</v>
      </c>
      <c r="S40" s="5">
        <f t="shared" si="5"/>
        <v>1535</v>
      </c>
      <c r="T40" s="1">
        <f t="shared" si="6"/>
        <v>100</v>
      </c>
      <c r="U40" s="5">
        <f t="shared" si="7"/>
        <v>997.7</v>
      </c>
      <c r="V40" s="18">
        <f t="shared" si="8"/>
        <v>0.97699999999999998</v>
      </c>
      <c r="W40" s="22">
        <f t="shared" si="9"/>
        <v>3295.3999999999996</v>
      </c>
    </row>
    <row r="41" spans="1:23">
      <c r="A41" s="4">
        <v>32</v>
      </c>
      <c r="B41" s="4">
        <v>38</v>
      </c>
      <c r="C41" s="1" t="s">
        <v>63</v>
      </c>
      <c r="D41" s="1" t="s">
        <v>64</v>
      </c>
      <c r="E41" s="4">
        <v>1983</v>
      </c>
      <c r="F41" s="5">
        <v>3200</v>
      </c>
      <c r="G41" s="5"/>
      <c r="H41" s="6">
        <v>3.7129629629629603E-2</v>
      </c>
      <c r="I41" s="6">
        <v>0</v>
      </c>
      <c r="J41" s="6">
        <f t="shared" si="0"/>
        <v>3.7129629629629603E-2</v>
      </c>
      <c r="K41" s="5">
        <f t="shared" si="1"/>
        <v>3208</v>
      </c>
      <c r="L41" s="1">
        <f t="shared" si="2"/>
        <v>100</v>
      </c>
      <c r="M41" s="5">
        <f t="shared" si="3"/>
        <v>3298.3</v>
      </c>
      <c r="N41" s="5">
        <v>300</v>
      </c>
      <c r="O41" s="5"/>
      <c r="P41" s="6">
        <v>2.6944444444444399E-2</v>
      </c>
      <c r="Q41" s="6">
        <v>2.2372685185185186E-2</v>
      </c>
      <c r="R41" s="6">
        <f t="shared" si="10"/>
        <v>4.5717592592592129E-3</v>
      </c>
      <c r="S41" s="5">
        <f t="shared" si="5"/>
        <v>395</v>
      </c>
      <c r="T41" s="1">
        <f t="shared" si="6"/>
        <v>100</v>
      </c>
      <c r="U41" s="5">
        <f t="shared" si="7"/>
        <v>398.3</v>
      </c>
      <c r="V41" s="18">
        <f t="shared" si="8"/>
        <v>0.98299999999999998</v>
      </c>
      <c r="W41" s="22">
        <f t="shared" si="9"/>
        <v>3696.6000000000004</v>
      </c>
    </row>
    <row r="42" spans="1:23">
      <c r="A42" s="4">
        <v>33</v>
      </c>
      <c r="B42" s="4">
        <v>20</v>
      </c>
      <c r="C42" s="1" t="s">
        <v>31</v>
      </c>
      <c r="D42" s="1" t="s">
        <v>32</v>
      </c>
      <c r="E42" s="4">
        <v>1988</v>
      </c>
      <c r="F42" s="5">
        <v>2100</v>
      </c>
      <c r="G42" s="5"/>
      <c r="H42" s="6">
        <v>3.7129629629629603E-2</v>
      </c>
      <c r="I42" s="6">
        <v>0</v>
      </c>
      <c r="J42" s="6">
        <f t="shared" si="0"/>
        <v>3.7129629629629603E-2</v>
      </c>
      <c r="K42" s="5">
        <f t="shared" si="1"/>
        <v>3208</v>
      </c>
      <c r="L42" s="1">
        <f t="shared" si="2"/>
        <v>100</v>
      </c>
      <c r="M42" s="5">
        <f t="shared" si="3"/>
        <v>2198.8000000000002</v>
      </c>
      <c r="N42" s="5">
        <v>1700</v>
      </c>
      <c r="O42" s="5"/>
      <c r="P42" s="6">
        <v>2.6944444444444399E-2</v>
      </c>
      <c r="Q42" s="6">
        <v>0</v>
      </c>
      <c r="R42" s="6">
        <f t="shared" si="10"/>
        <v>2.6944444444444399E-2</v>
      </c>
      <c r="S42" s="5">
        <f t="shared" si="5"/>
        <v>2328</v>
      </c>
      <c r="T42" s="1">
        <f t="shared" si="6"/>
        <v>100</v>
      </c>
      <c r="U42" s="5">
        <f t="shared" si="7"/>
        <v>1798.8</v>
      </c>
      <c r="V42" s="18">
        <f t="shared" si="8"/>
        <v>0.98799999999999999</v>
      </c>
      <c r="W42" s="22">
        <f t="shared" si="9"/>
        <v>3997.6000000000004</v>
      </c>
    </row>
    <row r="43" spans="1:23">
      <c r="A43" s="4">
        <v>34</v>
      </c>
      <c r="B43" s="4">
        <v>32</v>
      </c>
      <c r="C43" s="1" t="s">
        <v>51</v>
      </c>
      <c r="D43" s="1" t="s">
        <v>28</v>
      </c>
      <c r="E43" s="4">
        <v>1979</v>
      </c>
      <c r="F43" s="5">
        <v>2400</v>
      </c>
      <c r="G43" s="5"/>
      <c r="H43" s="6">
        <v>3.7129629629629603E-2</v>
      </c>
      <c r="I43" s="6">
        <v>0</v>
      </c>
      <c r="J43" s="6">
        <f t="shared" si="0"/>
        <v>3.7129629629629603E-2</v>
      </c>
      <c r="K43" s="5">
        <f t="shared" si="1"/>
        <v>3208</v>
      </c>
      <c r="L43" s="1">
        <f t="shared" si="2"/>
        <v>100</v>
      </c>
      <c r="M43" s="5">
        <f t="shared" si="3"/>
        <v>2497.9</v>
      </c>
      <c r="N43" s="5">
        <v>1800</v>
      </c>
      <c r="O43" s="5"/>
      <c r="P43" s="6">
        <v>2.6944444444444399E-2</v>
      </c>
      <c r="Q43" s="6">
        <v>9.9884259259259266E-3</v>
      </c>
      <c r="R43" s="6">
        <f t="shared" si="10"/>
        <v>1.6956018518518474E-2</v>
      </c>
      <c r="S43" s="5">
        <f t="shared" si="5"/>
        <v>1465</v>
      </c>
      <c r="T43" s="1">
        <f t="shared" si="6"/>
        <v>100</v>
      </c>
      <c r="U43" s="5">
        <f t="shared" si="7"/>
        <v>1897.9</v>
      </c>
      <c r="V43" s="18">
        <f t="shared" si="8"/>
        <v>0.97899999999999998</v>
      </c>
      <c r="W43" s="22">
        <f t="shared" si="9"/>
        <v>4395.8</v>
      </c>
    </row>
    <row r="44" spans="1:23">
      <c r="A44" s="4">
        <v>35</v>
      </c>
      <c r="B44" s="4">
        <v>18</v>
      </c>
      <c r="C44" s="1" t="s">
        <v>27</v>
      </c>
      <c r="D44" s="1" t="s">
        <v>28</v>
      </c>
      <c r="E44" s="4">
        <v>1967</v>
      </c>
      <c r="F44" s="5">
        <v>2500</v>
      </c>
      <c r="G44" s="5"/>
      <c r="H44" s="6">
        <v>3.7129629629629603E-2</v>
      </c>
      <c r="I44" s="6">
        <v>0</v>
      </c>
      <c r="J44" s="6">
        <f t="shared" si="0"/>
        <v>3.7129629629629603E-2</v>
      </c>
      <c r="K44" s="5">
        <f t="shared" si="1"/>
        <v>3208</v>
      </c>
      <c r="L44" s="1">
        <f t="shared" si="2"/>
        <v>100</v>
      </c>
      <c r="M44" s="5">
        <f t="shared" si="3"/>
        <v>2596.6999999999998</v>
      </c>
      <c r="N44" s="5">
        <v>2300</v>
      </c>
      <c r="O44" s="5"/>
      <c r="P44" s="6">
        <v>2.6944444444444399E-2</v>
      </c>
      <c r="Q44" s="6">
        <v>3.6388888888888887E-2</v>
      </c>
      <c r="R44" s="6">
        <f t="shared" si="10"/>
        <v>9.4444444444444879E-3</v>
      </c>
      <c r="S44" s="5">
        <f t="shared" si="5"/>
        <v>816</v>
      </c>
      <c r="T44" s="1">
        <f t="shared" si="6"/>
        <v>100</v>
      </c>
      <c r="U44" s="5">
        <f t="shared" si="7"/>
        <v>2396.6999999999998</v>
      </c>
      <c r="V44" s="18">
        <f t="shared" si="8"/>
        <v>0.96699999999999997</v>
      </c>
      <c r="W44" s="22">
        <f t="shared" si="9"/>
        <v>4993.3999999999996</v>
      </c>
    </row>
    <row r="45" spans="1:23">
      <c r="A45" s="4">
        <v>36</v>
      </c>
      <c r="B45" s="4">
        <v>12</v>
      </c>
      <c r="C45" s="1" t="s">
        <v>18</v>
      </c>
      <c r="D45" s="1" t="s">
        <v>19</v>
      </c>
      <c r="E45" s="4">
        <v>1994</v>
      </c>
      <c r="F45" s="5">
        <v>40000</v>
      </c>
      <c r="G45" s="5"/>
      <c r="H45" s="6">
        <v>3.712962962962963E-2</v>
      </c>
      <c r="I45" s="6">
        <v>0</v>
      </c>
      <c r="J45" s="6">
        <f t="shared" si="0"/>
        <v>3.712962962962963E-2</v>
      </c>
      <c r="K45" s="5">
        <f t="shared" si="1"/>
        <v>3208</v>
      </c>
      <c r="L45" s="1">
        <f t="shared" si="2"/>
        <v>100</v>
      </c>
      <c r="M45" s="5">
        <f t="shared" si="3"/>
        <v>40099.4</v>
      </c>
      <c r="N45" s="5">
        <v>900</v>
      </c>
      <c r="O45" s="5"/>
      <c r="P45" s="6">
        <v>2.6944444444444441E-2</v>
      </c>
      <c r="Q45" s="6">
        <v>1.7824074074074076E-2</v>
      </c>
      <c r="R45" s="6">
        <f t="shared" si="10"/>
        <v>9.1203703703703655E-3</v>
      </c>
      <c r="S45" s="5">
        <f t="shared" si="5"/>
        <v>788</v>
      </c>
      <c r="T45" s="1">
        <f t="shared" si="6"/>
        <v>100</v>
      </c>
      <c r="U45" s="5">
        <f t="shared" si="7"/>
        <v>999.4</v>
      </c>
      <c r="V45" s="18">
        <f t="shared" si="8"/>
        <v>0.99399999999999999</v>
      </c>
      <c r="W45" s="22">
        <f t="shared" si="9"/>
        <v>41098.800000000003</v>
      </c>
    </row>
    <row r="46" spans="1:23">
      <c r="A46" s="4">
        <v>37</v>
      </c>
      <c r="B46" s="4">
        <v>37</v>
      </c>
      <c r="C46" s="1" t="s">
        <v>60</v>
      </c>
      <c r="D46" s="1" t="s">
        <v>61</v>
      </c>
      <c r="E46" s="4">
        <v>1983</v>
      </c>
      <c r="F46" s="5">
        <v>1700</v>
      </c>
      <c r="G46" s="5"/>
      <c r="H46" s="6">
        <v>3.7129629629629603E-2</v>
      </c>
      <c r="I46" s="6">
        <v>0</v>
      </c>
      <c r="J46" s="6">
        <f t="shared" si="0"/>
        <v>3.7129629629629603E-2</v>
      </c>
      <c r="K46" s="5">
        <f t="shared" si="1"/>
        <v>3208</v>
      </c>
      <c r="L46" s="1">
        <f t="shared" si="2"/>
        <v>100</v>
      </c>
      <c r="M46" s="5">
        <f t="shared" si="3"/>
        <v>1798.3</v>
      </c>
      <c r="N46" s="5">
        <v>40000</v>
      </c>
      <c r="O46" s="5"/>
      <c r="P46" s="6">
        <v>2.6944444444444399E-2</v>
      </c>
      <c r="Q46" s="6">
        <v>0</v>
      </c>
      <c r="R46" s="6">
        <f t="shared" si="10"/>
        <v>2.6944444444444399E-2</v>
      </c>
      <c r="S46" s="5">
        <f t="shared" si="5"/>
        <v>2328</v>
      </c>
      <c r="T46" s="1">
        <f t="shared" si="6"/>
        <v>100</v>
      </c>
      <c r="U46" s="5">
        <f t="shared" si="7"/>
        <v>40098.300000000003</v>
      </c>
      <c r="V46" s="18">
        <f t="shared" si="8"/>
        <v>0.98299999999999998</v>
      </c>
      <c r="W46" s="22">
        <f t="shared" si="9"/>
        <v>41896.600000000006</v>
      </c>
    </row>
    <row r="47" spans="1:23">
      <c r="A47" s="4"/>
      <c r="B47" s="4"/>
      <c r="C47" s="1"/>
      <c r="D47" s="1"/>
      <c r="E47" s="4"/>
      <c r="F47" s="5"/>
      <c r="G47" s="5"/>
      <c r="H47" s="6"/>
      <c r="I47" s="6"/>
      <c r="J47" s="6"/>
      <c r="K47" s="5"/>
      <c r="L47" s="1"/>
      <c r="M47" s="5"/>
      <c r="N47" s="5"/>
      <c r="O47" s="5"/>
      <c r="P47" s="6"/>
      <c r="Q47" s="6"/>
      <c r="R47" s="6"/>
      <c r="S47" s="5"/>
      <c r="T47" s="1"/>
      <c r="U47" s="5"/>
      <c r="V47" s="7"/>
      <c r="W47" s="22"/>
    </row>
    <row r="48" spans="1:23">
      <c r="A48" s="4"/>
      <c r="B48" s="4"/>
      <c r="C48" s="1"/>
      <c r="D48" s="1"/>
      <c r="E48" s="4"/>
      <c r="F48" s="5"/>
      <c r="G48" s="5"/>
      <c r="H48" s="6"/>
      <c r="I48" s="6"/>
      <c r="J48" s="6"/>
      <c r="K48" s="5"/>
      <c r="L48" s="1"/>
      <c r="M48" s="5"/>
      <c r="N48" s="5"/>
      <c r="O48" s="5"/>
      <c r="P48" s="6"/>
      <c r="Q48" s="6"/>
      <c r="R48" s="6"/>
      <c r="S48" s="5"/>
      <c r="T48" s="1"/>
      <c r="U48" s="5"/>
      <c r="V48" s="7"/>
      <c r="W48" s="22"/>
    </row>
    <row r="49" spans="1:23">
      <c r="A49" s="4"/>
      <c r="B49" s="4"/>
      <c r="C49" s="1"/>
      <c r="D49" s="1"/>
      <c r="E49" s="4"/>
      <c r="F49" s="5"/>
      <c r="G49" s="5"/>
      <c r="H49" s="6"/>
      <c r="I49" s="6"/>
      <c r="J49" s="6"/>
      <c r="K49" s="5"/>
      <c r="L49" s="1"/>
      <c r="M49" s="5"/>
      <c r="N49" s="5"/>
      <c r="O49" s="5"/>
      <c r="P49" s="6"/>
      <c r="Q49" s="6"/>
      <c r="R49" s="6"/>
      <c r="S49" s="5"/>
      <c r="T49" s="1"/>
      <c r="U49" s="5"/>
      <c r="V49" s="7"/>
      <c r="W49" s="22"/>
    </row>
    <row r="50" spans="1:23">
      <c r="A50" s="4"/>
      <c r="B50" s="4"/>
      <c r="C50" s="1"/>
      <c r="D50" s="1"/>
      <c r="E50" s="4"/>
      <c r="F50" s="5"/>
      <c r="G50" s="5"/>
      <c r="H50" s="6"/>
      <c r="I50" s="6"/>
      <c r="J50" s="6"/>
      <c r="K50" s="5"/>
      <c r="L50" s="1"/>
      <c r="M50" s="5"/>
      <c r="N50" s="5"/>
      <c r="O50" s="5"/>
      <c r="P50" s="6"/>
      <c r="Q50" s="6"/>
      <c r="R50" s="6"/>
      <c r="S50" s="5"/>
      <c r="T50" s="1"/>
      <c r="U50" s="5"/>
      <c r="V50" s="7"/>
      <c r="W50" s="22"/>
    </row>
  </sheetData>
  <protectedRanges>
    <protectedRange sqref="R10:U10 B10:P10 B11:U50" name="Plage1"/>
  </protectedRanges>
  <sortState ref="B10:W46">
    <sortCondition ref="W10:W46"/>
  </sortState>
  <mergeCells count="4">
    <mergeCell ref="F7:M7"/>
    <mergeCell ref="N7:U7"/>
    <mergeCell ref="H8:I8"/>
    <mergeCell ref="P8:Q8"/>
  </mergeCells>
  <pageMargins left="0.39370078740157483" right="0" top="0.39370078740157483" bottom="0" header="0.31496062992125984" footer="0.31496062992125984"/>
  <pageSetup paperSize="9" scale="7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W51"/>
  <sheetViews>
    <sheetView tabSelected="1" zoomScale="60" zoomScaleNormal="60" workbookViewId="0">
      <selection activeCell="AB6" sqref="AB6"/>
    </sheetView>
  </sheetViews>
  <sheetFormatPr baseColWidth="10" defaultRowHeight="15"/>
  <cols>
    <col min="1" max="1" width="3.7109375" customWidth="1"/>
    <col min="2" max="2" width="5.7109375" customWidth="1"/>
    <col min="3" max="3" width="41.85546875" customWidth="1"/>
    <col min="4" max="4" width="20.7109375" customWidth="1"/>
    <col min="5" max="5" width="6.7109375" style="9" customWidth="1"/>
    <col min="6" max="6" width="7.7109375" customWidth="1"/>
    <col min="7" max="7" width="0.140625" customWidth="1"/>
    <col min="8" max="9" width="9.7109375" customWidth="1"/>
    <col min="10" max="11" width="11.42578125" hidden="1" customWidth="1"/>
    <col min="12" max="12" width="9.28515625" customWidth="1"/>
    <col min="13" max="13" width="9.28515625" style="21" customWidth="1"/>
    <col min="14" max="14" width="7.7109375" customWidth="1"/>
    <col min="15" max="15" width="0.140625" customWidth="1"/>
    <col min="16" max="17" width="9.7109375" customWidth="1"/>
    <col min="18" max="18" width="0.28515625" hidden="1" customWidth="1"/>
    <col min="19" max="19" width="11.42578125" hidden="1" customWidth="1"/>
    <col min="20" max="22" width="9.28515625" customWidth="1"/>
    <col min="23" max="23" width="17.7109375" customWidth="1"/>
  </cols>
  <sheetData>
    <row r="1" spans="1:23">
      <c r="A1" s="1"/>
      <c r="B1" s="1"/>
      <c r="C1" s="1"/>
      <c r="D1" s="1"/>
      <c r="E1" s="4"/>
      <c r="F1" s="1"/>
      <c r="G1" s="1"/>
      <c r="H1" s="1"/>
      <c r="I1" s="1"/>
      <c r="J1" s="1"/>
      <c r="K1" s="1"/>
      <c r="L1" s="1"/>
      <c r="M1" s="7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>
      <c r="A2" s="1"/>
      <c r="B2" s="1"/>
      <c r="C2" s="1"/>
      <c r="D2" s="1"/>
      <c r="E2" s="4"/>
      <c r="F2" s="1"/>
      <c r="G2" s="1"/>
      <c r="H2" s="1"/>
      <c r="I2" s="1"/>
      <c r="J2" s="1"/>
      <c r="K2" s="1"/>
      <c r="L2" s="1"/>
      <c r="M2" s="7"/>
      <c r="N2" s="1"/>
      <c r="O2" s="1"/>
      <c r="P2" s="1"/>
      <c r="Q2" s="1"/>
      <c r="R2" s="1"/>
      <c r="S2" s="1"/>
      <c r="T2" s="1"/>
      <c r="U2" s="1"/>
      <c r="V2" s="1"/>
      <c r="W2" s="1"/>
    </row>
    <row r="3" spans="1:23">
      <c r="A3" s="1"/>
      <c r="B3" s="1"/>
      <c r="C3" s="1"/>
      <c r="D3" s="1"/>
      <c r="E3" s="4"/>
      <c r="F3" s="1"/>
      <c r="G3" s="1"/>
      <c r="H3" s="1"/>
      <c r="I3" s="1"/>
      <c r="J3" s="1"/>
      <c r="K3" s="1"/>
      <c r="L3" s="1"/>
      <c r="M3" s="7"/>
      <c r="N3" s="1"/>
      <c r="O3" s="1"/>
      <c r="P3" s="1"/>
      <c r="Q3" s="1"/>
      <c r="R3" s="1"/>
      <c r="S3" s="1"/>
      <c r="T3" s="1"/>
      <c r="U3" s="1"/>
      <c r="V3" s="1"/>
      <c r="W3" s="1"/>
    </row>
    <row r="4" spans="1:23">
      <c r="A4" s="1"/>
      <c r="B4" s="1"/>
      <c r="C4" s="1"/>
      <c r="D4" s="1"/>
      <c r="E4" s="4"/>
      <c r="F4" s="1"/>
      <c r="G4" s="1"/>
      <c r="H4" s="1"/>
      <c r="I4" s="1"/>
      <c r="J4" s="1"/>
      <c r="K4" s="1"/>
      <c r="L4" s="1"/>
      <c r="M4" s="7"/>
      <c r="N4" s="1"/>
      <c r="O4" s="1"/>
      <c r="P4" s="1"/>
      <c r="Q4" s="1"/>
      <c r="R4" s="1"/>
      <c r="S4" s="1"/>
      <c r="T4" s="1"/>
      <c r="U4" s="1"/>
      <c r="V4" s="1"/>
      <c r="W4" s="1"/>
    </row>
    <row r="5" spans="1:23">
      <c r="A5" s="1"/>
      <c r="B5" s="1"/>
      <c r="C5" s="1"/>
      <c r="D5" s="1"/>
      <c r="E5" s="4"/>
      <c r="F5" s="1"/>
      <c r="G5" s="1"/>
      <c r="H5" s="1"/>
      <c r="I5" s="1"/>
      <c r="J5" s="1"/>
      <c r="K5" s="1"/>
      <c r="L5" s="1"/>
      <c r="M5" s="7"/>
      <c r="N5" s="1"/>
      <c r="O5" s="1"/>
      <c r="P5" s="1"/>
      <c r="Q5" s="1"/>
      <c r="R5" s="1"/>
      <c r="S5" s="1"/>
      <c r="T5" s="1"/>
      <c r="U5" s="1"/>
      <c r="V5" s="1"/>
      <c r="W5" s="1"/>
    </row>
    <row r="6" spans="1:23" ht="25.5">
      <c r="A6" s="1"/>
      <c r="B6" s="1"/>
      <c r="C6" s="2" t="s">
        <v>0</v>
      </c>
      <c r="D6" s="1"/>
      <c r="E6" s="4"/>
      <c r="F6" s="1"/>
      <c r="G6" s="1"/>
      <c r="H6" s="1"/>
      <c r="I6" s="1"/>
      <c r="J6" s="1"/>
      <c r="K6" s="1"/>
      <c r="L6" s="1"/>
      <c r="M6" s="7"/>
      <c r="N6" s="1"/>
      <c r="O6" s="1"/>
      <c r="P6" s="1"/>
      <c r="Q6" s="1"/>
      <c r="R6" s="1"/>
      <c r="S6" s="1"/>
      <c r="T6" s="1"/>
      <c r="U6" s="1"/>
      <c r="V6" s="1"/>
      <c r="W6" s="1"/>
    </row>
    <row r="7" spans="1:23">
      <c r="A7" s="1"/>
      <c r="B7" s="1"/>
      <c r="C7" s="1"/>
      <c r="D7" s="1"/>
      <c r="E7" s="4"/>
      <c r="F7" s="25" t="s">
        <v>1</v>
      </c>
      <c r="G7" s="26"/>
      <c r="H7" s="26"/>
      <c r="I7" s="26"/>
      <c r="J7" s="26"/>
      <c r="K7" s="26"/>
      <c r="L7" s="26"/>
      <c r="M7" s="27"/>
      <c r="N7" s="25" t="s">
        <v>2</v>
      </c>
      <c r="O7" s="26"/>
      <c r="P7" s="26"/>
      <c r="Q7" s="26"/>
      <c r="R7" s="26"/>
      <c r="S7" s="26"/>
      <c r="T7" s="26"/>
      <c r="U7" s="27"/>
      <c r="V7" s="1"/>
      <c r="W7" s="1"/>
    </row>
    <row r="8" spans="1:23" ht="15.75" thickBot="1">
      <c r="A8" s="1"/>
      <c r="B8" s="1"/>
      <c r="C8" s="1"/>
      <c r="E8" s="4"/>
      <c r="F8" s="1"/>
      <c r="G8" s="1"/>
      <c r="H8" s="28" t="s">
        <v>3</v>
      </c>
      <c r="I8" s="29"/>
      <c r="J8" s="14"/>
      <c r="K8" s="14"/>
      <c r="L8" s="15"/>
      <c r="M8" s="19"/>
      <c r="N8" s="1"/>
      <c r="O8" s="1"/>
      <c r="P8" s="28" t="s">
        <v>4</v>
      </c>
      <c r="Q8" s="29"/>
      <c r="R8" s="16"/>
      <c r="S8" s="16"/>
      <c r="T8" s="17"/>
      <c r="U8" s="3"/>
      <c r="V8" s="1"/>
      <c r="W8" s="1"/>
    </row>
    <row r="9" spans="1:23" ht="15.75" thickBot="1">
      <c r="A9" s="11" t="s">
        <v>5</v>
      </c>
      <c r="B9" s="11" t="s">
        <v>6</v>
      </c>
      <c r="C9" s="11" t="s">
        <v>7</v>
      </c>
      <c r="D9" s="10" t="s">
        <v>8</v>
      </c>
      <c r="E9" s="10" t="s">
        <v>9</v>
      </c>
      <c r="F9" s="10" t="s">
        <v>10</v>
      </c>
      <c r="G9" s="10" t="s">
        <v>17</v>
      </c>
      <c r="H9" s="10" t="s">
        <v>11</v>
      </c>
      <c r="I9" s="10" t="s">
        <v>12</v>
      </c>
      <c r="J9" s="10"/>
      <c r="K9" s="10"/>
      <c r="L9" s="10" t="s">
        <v>13</v>
      </c>
      <c r="M9" s="20" t="s">
        <v>108</v>
      </c>
      <c r="N9" s="10" t="s">
        <v>10</v>
      </c>
      <c r="O9" s="10" t="s">
        <v>17</v>
      </c>
      <c r="P9" s="10" t="s">
        <v>11</v>
      </c>
      <c r="Q9" s="10" t="s">
        <v>12</v>
      </c>
      <c r="R9" s="10"/>
      <c r="S9" s="10"/>
      <c r="T9" s="10" t="s">
        <v>13</v>
      </c>
      <c r="U9" s="10" t="s">
        <v>109</v>
      </c>
      <c r="V9" s="12" t="s">
        <v>14</v>
      </c>
      <c r="W9" s="13" t="s">
        <v>15</v>
      </c>
    </row>
    <row r="10" spans="1:23">
      <c r="A10" s="4">
        <v>1</v>
      </c>
      <c r="B10" s="4">
        <v>1</v>
      </c>
      <c r="C10" s="1" t="s">
        <v>88</v>
      </c>
      <c r="D10" s="1" t="s">
        <v>96</v>
      </c>
      <c r="E10" s="4">
        <v>1972</v>
      </c>
      <c r="F10" s="5">
        <v>0</v>
      </c>
      <c r="G10" s="5"/>
      <c r="H10" s="6">
        <v>3.4201388888888885E-2</v>
      </c>
      <c r="I10" s="6">
        <v>3.4131944444444444E-2</v>
      </c>
      <c r="J10" s="6">
        <f t="shared" ref="J10:J20" si="0">ABS(H10-I10)</f>
        <v>6.9444444444441422E-5</v>
      </c>
      <c r="K10" s="5">
        <f t="shared" ref="K10:K20" si="1">(HOUR(J10)*3600)+(MINUTE(J10)*60)+SECOND(J10)</f>
        <v>6</v>
      </c>
      <c r="L10" s="1">
        <f t="shared" ref="L10:L20" si="2">IF(ABS(K10)&gt;100,100,IF(ABS(K10)&gt;0,ABS(K10)-0,0))</f>
        <v>6</v>
      </c>
      <c r="M10" s="7">
        <f t="shared" ref="M10:M20" si="3">F10+L10*V10</f>
        <v>5.8319999999999999</v>
      </c>
      <c r="N10" s="5">
        <v>100</v>
      </c>
      <c r="O10" s="5"/>
      <c r="P10" s="6">
        <v>4.4837962962962961E-2</v>
      </c>
      <c r="Q10" s="6">
        <v>4.2280092592592598E-2</v>
      </c>
      <c r="R10" s="6">
        <f t="shared" ref="R10:R15" si="4">ABS(P10-Q10)</f>
        <v>2.5578703703703631E-3</v>
      </c>
      <c r="S10" s="5">
        <f t="shared" ref="S10:S20" si="5">(HOUR(R10)*3600)+(MINUTE(R10)*60)+SECOND(R10)</f>
        <v>221</v>
      </c>
      <c r="T10" s="1">
        <f>IF(ABS(S10)&gt;100,100,IF(ABS(S10)&gt;0,ABS(S10)-0,0))</f>
        <v>100</v>
      </c>
      <c r="U10" s="7">
        <f t="shared" ref="U10:U20" si="6">N10+T10*V10</f>
        <v>197.2</v>
      </c>
      <c r="V10" s="18">
        <f t="shared" ref="V10:V20" si="7">(E10-1000)/1000</f>
        <v>0.97199999999999998</v>
      </c>
      <c r="W10" s="7">
        <f t="shared" ref="W10:W20" si="8">M10+U10</f>
        <v>203.03199999999998</v>
      </c>
    </row>
    <row r="11" spans="1:23">
      <c r="A11" s="4">
        <v>2</v>
      </c>
      <c r="B11" s="4">
        <v>7</v>
      </c>
      <c r="C11" s="1" t="s">
        <v>99</v>
      </c>
      <c r="D11" s="1" t="s">
        <v>100</v>
      </c>
      <c r="E11" s="4">
        <v>1981</v>
      </c>
      <c r="F11" s="5">
        <v>100</v>
      </c>
      <c r="G11" s="5"/>
      <c r="H11" s="6">
        <v>3.4201388888888899E-2</v>
      </c>
      <c r="I11" s="6">
        <v>3.394675925925926E-2</v>
      </c>
      <c r="J11" s="6">
        <f t="shared" si="0"/>
        <v>2.5462962962963936E-4</v>
      </c>
      <c r="K11" s="5">
        <f t="shared" si="1"/>
        <v>22</v>
      </c>
      <c r="L11" s="1">
        <f t="shared" si="2"/>
        <v>22</v>
      </c>
      <c r="M11" s="7">
        <f t="shared" si="3"/>
        <v>121.58199999999999</v>
      </c>
      <c r="N11" s="5">
        <v>100</v>
      </c>
      <c r="O11" s="5"/>
      <c r="P11" s="6">
        <v>4.4837962962963003E-2</v>
      </c>
      <c r="Q11" s="6">
        <v>4.5462962962962962E-2</v>
      </c>
      <c r="R11" s="6">
        <f t="shared" si="4"/>
        <v>6.2499999999995892E-4</v>
      </c>
      <c r="S11" s="5">
        <f t="shared" si="5"/>
        <v>54</v>
      </c>
      <c r="T11" s="1">
        <f t="shared" ref="T11:T20" si="9">IF(ABS(S11)&gt;100,100,IF(ABS(S11)&gt;10,ABS(S11)-0,0))</f>
        <v>54</v>
      </c>
      <c r="U11" s="7">
        <f t="shared" si="6"/>
        <v>152.97399999999999</v>
      </c>
      <c r="V11" s="18">
        <f t="shared" si="7"/>
        <v>0.98099999999999998</v>
      </c>
      <c r="W11" s="7">
        <f t="shared" si="8"/>
        <v>274.55599999999998</v>
      </c>
    </row>
    <row r="12" spans="1:23">
      <c r="A12" s="4">
        <v>3</v>
      </c>
      <c r="B12" s="4">
        <v>11</v>
      </c>
      <c r="C12" s="1" t="s">
        <v>105</v>
      </c>
      <c r="D12" s="1" t="s">
        <v>83</v>
      </c>
      <c r="E12" s="4">
        <v>1991</v>
      </c>
      <c r="F12" s="5">
        <v>100</v>
      </c>
      <c r="G12" s="5"/>
      <c r="H12" s="6">
        <v>3.4201388888888899E-2</v>
      </c>
      <c r="I12" s="6">
        <v>3.394675925925926E-2</v>
      </c>
      <c r="J12" s="6">
        <f t="shared" si="0"/>
        <v>2.5462962962963936E-4</v>
      </c>
      <c r="K12" s="5">
        <f t="shared" si="1"/>
        <v>22</v>
      </c>
      <c r="L12" s="1">
        <f t="shared" si="2"/>
        <v>22</v>
      </c>
      <c r="M12" s="7">
        <f t="shared" si="3"/>
        <v>121.80199999999999</v>
      </c>
      <c r="N12" s="5">
        <v>400</v>
      </c>
      <c r="O12" s="5"/>
      <c r="P12" s="6">
        <v>4.4837962962963003E-2</v>
      </c>
      <c r="Q12" s="6">
        <v>4.3020833333333335E-2</v>
      </c>
      <c r="R12" s="6">
        <f t="shared" si="4"/>
        <v>1.8171296296296685E-3</v>
      </c>
      <c r="S12" s="5">
        <f t="shared" si="5"/>
        <v>157</v>
      </c>
      <c r="T12" s="1">
        <f t="shared" si="9"/>
        <v>100</v>
      </c>
      <c r="U12" s="7">
        <f t="shared" si="6"/>
        <v>499.1</v>
      </c>
      <c r="V12" s="18">
        <f t="shared" si="7"/>
        <v>0.99099999999999999</v>
      </c>
      <c r="W12" s="7">
        <f t="shared" si="8"/>
        <v>620.90200000000004</v>
      </c>
    </row>
    <row r="13" spans="1:23">
      <c r="A13" s="4">
        <v>4</v>
      </c>
      <c r="B13" s="4">
        <v>8</v>
      </c>
      <c r="C13" s="1" t="s">
        <v>101</v>
      </c>
      <c r="D13" s="1" t="s">
        <v>24</v>
      </c>
      <c r="E13" s="4">
        <v>1986</v>
      </c>
      <c r="F13" s="5">
        <v>500</v>
      </c>
      <c r="G13" s="5"/>
      <c r="H13" s="6">
        <v>3.4201388888888899E-2</v>
      </c>
      <c r="I13" s="6">
        <v>3.2488425925925928E-2</v>
      </c>
      <c r="J13" s="6">
        <f t="shared" si="0"/>
        <v>1.7129629629629717E-3</v>
      </c>
      <c r="K13" s="5">
        <f t="shared" si="1"/>
        <v>148</v>
      </c>
      <c r="L13" s="1">
        <f t="shared" si="2"/>
        <v>100</v>
      </c>
      <c r="M13" s="7">
        <f t="shared" si="3"/>
        <v>598.6</v>
      </c>
      <c r="N13" s="5">
        <v>100</v>
      </c>
      <c r="O13" s="5"/>
      <c r="P13" s="6">
        <v>4.4837962962963003E-2</v>
      </c>
      <c r="Q13" s="6">
        <v>4.4965277777777778E-2</v>
      </c>
      <c r="R13" s="6">
        <f t="shared" si="4"/>
        <v>1.2731481481477458E-4</v>
      </c>
      <c r="S13" s="5">
        <f t="shared" si="5"/>
        <v>11</v>
      </c>
      <c r="T13" s="1">
        <f t="shared" si="9"/>
        <v>11</v>
      </c>
      <c r="U13" s="7">
        <f t="shared" si="6"/>
        <v>110.846</v>
      </c>
      <c r="V13" s="18">
        <f t="shared" si="7"/>
        <v>0.98599999999999999</v>
      </c>
      <c r="W13" s="7">
        <f t="shared" si="8"/>
        <v>709.44600000000003</v>
      </c>
    </row>
    <row r="14" spans="1:23">
      <c r="A14" s="4">
        <v>5</v>
      </c>
      <c r="B14" s="4">
        <v>9</v>
      </c>
      <c r="C14" s="1" t="s">
        <v>102</v>
      </c>
      <c r="D14" s="1" t="s">
        <v>103</v>
      </c>
      <c r="E14" s="4">
        <v>1990</v>
      </c>
      <c r="F14" s="5">
        <v>100</v>
      </c>
      <c r="G14" s="5"/>
      <c r="H14" s="6">
        <v>3.4201388888888899E-2</v>
      </c>
      <c r="I14" s="6">
        <v>3.7800925925925925E-2</v>
      </c>
      <c r="J14" s="6">
        <f t="shared" si="0"/>
        <v>3.5995370370370261E-3</v>
      </c>
      <c r="K14" s="5">
        <f t="shared" si="1"/>
        <v>311</v>
      </c>
      <c r="L14" s="1">
        <f t="shared" si="2"/>
        <v>100</v>
      </c>
      <c r="M14" s="7">
        <f t="shared" si="3"/>
        <v>199</v>
      </c>
      <c r="N14" s="5">
        <v>500</v>
      </c>
      <c r="O14" s="5"/>
      <c r="P14" s="6">
        <v>4.4837962962963003E-2</v>
      </c>
      <c r="Q14" s="6">
        <v>4.5185185185185189E-2</v>
      </c>
      <c r="R14" s="6">
        <f t="shared" si="4"/>
        <v>3.4722222222218629E-4</v>
      </c>
      <c r="S14" s="5">
        <f t="shared" si="5"/>
        <v>30</v>
      </c>
      <c r="T14" s="1">
        <f t="shared" si="9"/>
        <v>30</v>
      </c>
      <c r="U14" s="7">
        <f t="shared" si="6"/>
        <v>529.70000000000005</v>
      </c>
      <c r="V14" s="18">
        <f t="shared" si="7"/>
        <v>0.99</v>
      </c>
      <c r="W14" s="7">
        <f t="shared" si="8"/>
        <v>728.7</v>
      </c>
    </row>
    <row r="15" spans="1:23">
      <c r="A15" s="4">
        <v>6</v>
      </c>
      <c r="B15" s="4">
        <v>4</v>
      </c>
      <c r="C15" s="1" t="s">
        <v>92</v>
      </c>
      <c r="D15" s="1" t="s">
        <v>93</v>
      </c>
      <c r="E15" s="4">
        <v>1973</v>
      </c>
      <c r="F15" s="5">
        <v>500</v>
      </c>
      <c r="G15" s="5"/>
      <c r="H15" s="6">
        <v>3.4201388888888899E-2</v>
      </c>
      <c r="I15" s="6">
        <v>3.2407407407407406E-2</v>
      </c>
      <c r="J15" s="6">
        <f t="shared" si="0"/>
        <v>1.7939814814814936E-3</v>
      </c>
      <c r="K15" s="5">
        <f t="shared" si="1"/>
        <v>155</v>
      </c>
      <c r="L15" s="1">
        <f t="shared" si="2"/>
        <v>100</v>
      </c>
      <c r="M15" s="7">
        <f t="shared" si="3"/>
        <v>597.29999999999995</v>
      </c>
      <c r="N15" s="5">
        <v>100</v>
      </c>
      <c r="O15" s="5"/>
      <c r="P15" s="6">
        <v>4.4837962962963003E-2</v>
      </c>
      <c r="Q15" s="6">
        <v>4.2222222222222223E-2</v>
      </c>
      <c r="R15" s="6">
        <f t="shared" si="4"/>
        <v>2.6157407407407796E-3</v>
      </c>
      <c r="S15" s="5">
        <f t="shared" si="5"/>
        <v>226</v>
      </c>
      <c r="T15" s="1">
        <f t="shared" si="9"/>
        <v>100</v>
      </c>
      <c r="U15" s="7">
        <f t="shared" si="6"/>
        <v>197.3</v>
      </c>
      <c r="V15" s="18">
        <f t="shared" si="7"/>
        <v>0.97299999999999998</v>
      </c>
      <c r="W15" s="7">
        <f t="shared" si="8"/>
        <v>794.59999999999991</v>
      </c>
    </row>
    <row r="16" spans="1:23">
      <c r="A16" s="4">
        <v>7</v>
      </c>
      <c r="B16" s="4">
        <v>2</v>
      </c>
      <c r="C16" s="8" t="s">
        <v>89</v>
      </c>
      <c r="D16" s="1" t="s">
        <v>106</v>
      </c>
      <c r="E16" s="4">
        <v>1973</v>
      </c>
      <c r="F16" s="5">
        <v>600</v>
      </c>
      <c r="G16" s="5"/>
      <c r="H16" s="6">
        <v>3.4201388888888885E-2</v>
      </c>
      <c r="I16" s="6">
        <v>3.7499999999999999E-2</v>
      </c>
      <c r="J16" s="6">
        <f t="shared" si="0"/>
        <v>3.2986111111111133E-3</v>
      </c>
      <c r="K16" s="5">
        <f t="shared" si="1"/>
        <v>285</v>
      </c>
      <c r="L16" s="1">
        <f t="shared" si="2"/>
        <v>100</v>
      </c>
      <c r="M16" s="7">
        <f t="shared" si="3"/>
        <v>697.3</v>
      </c>
      <c r="N16" s="5">
        <v>100</v>
      </c>
      <c r="O16" s="5"/>
      <c r="P16" s="6">
        <v>4.4837962962962961E-2</v>
      </c>
      <c r="Q16" s="6">
        <v>4.2372685185185187E-2</v>
      </c>
      <c r="R16" s="6">
        <f>ABS(O16-P16)</f>
        <v>4.4837962962962961E-2</v>
      </c>
      <c r="S16" s="5">
        <f t="shared" si="5"/>
        <v>3874</v>
      </c>
      <c r="T16" s="1">
        <f t="shared" si="9"/>
        <v>100</v>
      </c>
      <c r="U16" s="7">
        <f t="shared" si="6"/>
        <v>197.3</v>
      </c>
      <c r="V16" s="18">
        <f t="shared" si="7"/>
        <v>0.97299999999999998</v>
      </c>
      <c r="W16" s="7">
        <f t="shared" si="8"/>
        <v>894.59999999999991</v>
      </c>
    </row>
    <row r="17" spans="1:23">
      <c r="A17" s="4">
        <v>8</v>
      </c>
      <c r="B17" s="4">
        <v>6</v>
      </c>
      <c r="C17" s="1" t="s">
        <v>97</v>
      </c>
      <c r="D17" s="1" t="s">
        <v>98</v>
      </c>
      <c r="E17" s="4">
        <v>1984</v>
      </c>
      <c r="F17" s="5">
        <v>400</v>
      </c>
      <c r="G17" s="5"/>
      <c r="H17" s="6">
        <v>3.4201388888888899E-2</v>
      </c>
      <c r="I17" s="6">
        <v>3.3784722222222223E-2</v>
      </c>
      <c r="J17" s="6">
        <f t="shared" si="0"/>
        <v>4.1666666666667629E-4</v>
      </c>
      <c r="K17" s="5">
        <f t="shared" si="1"/>
        <v>36</v>
      </c>
      <c r="L17" s="1">
        <f t="shared" si="2"/>
        <v>36</v>
      </c>
      <c r="M17" s="7">
        <f t="shared" si="3"/>
        <v>435.42399999999998</v>
      </c>
      <c r="N17" s="5">
        <v>600</v>
      </c>
      <c r="O17" s="5"/>
      <c r="P17" s="6">
        <v>4.4837962962963003E-2</v>
      </c>
      <c r="Q17" s="6">
        <v>4.3541666666666666E-2</v>
      </c>
      <c r="R17" s="6">
        <f>ABS(P17-Q17)</f>
        <v>1.296296296296337E-3</v>
      </c>
      <c r="S17" s="5">
        <f t="shared" si="5"/>
        <v>112</v>
      </c>
      <c r="T17" s="1">
        <f t="shared" si="9"/>
        <v>100</v>
      </c>
      <c r="U17" s="7">
        <f t="shared" si="6"/>
        <v>698.4</v>
      </c>
      <c r="V17" s="18">
        <f t="shared" si="7"/>
        <v>0.98399999999999999</v>
      </c>
      <c r="W17" s="7">
        <f t="shared" si="8"/>
        <v>1133.8240000000001</v>
      </c>
    </row>
    <row r="18" spans="1:23">
      <c r="A18" s="4">
        <v>9</v>
      </c>
      <c r="B18" s="4">
        <v>3</v>
      </c>
      <c r="C18" s="1" t="s">
        <v>90</v>
      </c>
      <c r="D18" s="1" t="s">
        <v>91</v>
      </c>
      <c r="E18" s="4">
        <v>1987</v>
      </c>
      <c r="F18" s="5">
        <v>700</v>
      </c>
      <c r="G18" s="5"/>
      <c r="H18" s="6">
        <v>3.4201388888888899E-2</v>
      </c>
      <c r="I18" s="6">
        <v>3.6458333333333336E-2</v>
      </c>
      <c r="J18" s="6">
        <f t="shared" si="0"/>
        <v>2.2569444444444364E-3</v>
      </c>
      <c r="K18" s="5">
        <f t="shared" si="1"/>
        <v>195</v>
      </c>
      <c r="L18" s="1">
        <f t="shared" si="2"/>
        <v>100</v>
      </c>
      <c r="M18" s="7">
        <f t="shared" si="3"/>
        <v>798.7</v>
      </c>
      <c r="N18" s="5">
        <v>1400</v>
      </c>
      <c r="O18" s="5"/>
      <c r="P18" s="6">
        <v>4.4837962962963003E-2</v>
      </c>
      <c r="Q18" s="6">
        <v>4.2928240740740746E-2</v>
      </c>
      <c r="R18" s="6">
        <f>ABS(P18-Q18)</f>
        <v>1.9097222222222571E-3</v>
      </c>
      <c r="S18" s="5">
        <f t="shared" si="5"/>
        <v>165</v>
      </c>
      <c r="T18" s="1">
        <f t="shared" si="9"/>
        <v>100</v>
      </c>
      <c r="U18" s="7">
        <f t="shared" si="6"/>
        <v>1498.7</v>
      </c>
      <c r="V18" s="18">
        <f t="shared" si="7"/>
        <v>0.98699999999999999</v>
      </c>
      <c r="W18" s="7">
        <f t="shared" si="8"/>
        <v>2297.4</v>
      </c>
    </row>
    <row r="19" spans="1:23">
      <c r="A19" s="4">
        <v>10</v>
      </c>
      <c r="B19" s="4">
        <v>5</v>
      </c>
      <c r="C19" s="1" t="s">
        <v>94</v>
      </c>
      <c r="D19" s="1" t="s">
        <v>95</v>
      </c>
      <c r="E19" s="4">
        <v>1974</v>
      </c>
      <c r="F19" s="5">
        <v>2300</v>
      </c>
      <c r="G19" s="5"/>
      <c r="H19" s="6">
        <v>3.4201388888888899E-2</v>
      </c>
      <c r="I19" s="6">
        <v>2.9039351851851854E-2</v>
      </c>
      <c r="J19" s="6">
        <f t="shared" si="0"/>
        <v>5.1620370370370448E-3</v>
      </c>
      <c r="K19" s="5">
        <f t="shared" si="1"/>
        <v>446</v>
      </c>
      <c r="L19" s="1">
        <f t="shared" si="2"/>
        <v>100</v>
      </c>
      <c r="M19" s="7">
        <f t="shared" si="3"/>
        <v>2397.4</v>
      </c>
      <c r="N19" s="5">
        <v>900</v>
      </c>
      <c r="O19" s="5"/>
      <c r="P19" s="6">
        <v>4.4837962962963003E-2</v>
      </c>
      <c r="Q19" s="6">
        <v>0.10347222222222223</v>
      </c>
      <c r="R19" s="6">
        <f>ABS(P19-Q19)</f>
        <v>5.8634259259259226E-2</v>
      </c>
      <c r="S19" s="5">
        <f t="shared" si="5"/>
        <v>5066</v>
      </c>
      <c r="T19" s="1">
        <f t="shared" si="9"/>
        <v>100</v>
      </c>
      <c r="U19" s="7">
        <f t="shared" si="6"/>
        <v>997.4</v>
      </c>
      <c r="V19" s="18">
        <f t="shared" si="7"/>
        <v>0.97399999999999998</v>
      </c>
      <c r="W19" s="7">
        <f t="shared" si="8"/>
        <v>3394.8</v>
      </c>
    </row>
    <row r="20" spans="1:23">
      <c r="A20" s="4">
        <v>11</v>
      </c>
      <c r="B20" s="4">
        <v>10</v>
      </c>
      <c r="C20" s="1" t="s">
        <v>104</v>
      </c>
      <c r="D20" s="1" t="s">
        <v>32</v>
      </c>
      <c r="E20" s="4">
        <v>1990</v>
      </c>
      <c r="F20" s="5">
        <v>2700</v>
      </c>
      <c r="G20" s="5"/>
      <c r="H20" s="6">
        <v>3.4201388888888899E-2</v>
      </c>
      <c r="I20" s="6">
        <v>3.0486111111111113E-2</v>
      </c>
      <c r="J20" s="6">
        <f t="shared" si="0"/>
        <v>3.7152777777777861E-3</v>
      </c>
      <c r="K20" s="5">
        <f t="shared" si="1"/>
        <v>321</v>
      </c>
      <c r="L20" s="1">
        <f t="shared" si="2"/>
        <v>100</v>
      </c>
      <c r="M20" s="7">
        <f t="shared" si="3"/>
        <v>2799</v>
      </c>
      <c r="N20" s="5">
        <v>700</v>
      </c>
      <c r="O20" s="5"/>
      <c r="P20" s="6">
        <v>4.4837962962963003E-2</v>
      </c>
      <c r="Q20" s="6">
        <v>4.6527777777777779E-2</v>
      </c>
      <c r="R20" s="6">
        <f>ABS(P20-Q20)</f>
        <v>1.689814814814776E-3</v>
      </c>
      <c r="S20" s="5">
        <f t="shared" si="5"/>
        <v>146</v>
      </c>
      <c r="T20" s="1">
        <f t="shared" si="9"/>
        <v>100</v>
      </c>
      <c r="U20" s="7">
        <f t="shared" si="6"/>
        <v>799</v>
      </c>
      <c r="V20" s="18">
        <f t="shared" si="7"/>
        <v>0.99</v>
      </c>
      <c r="W20" s="7">
        <f t="shared" si="8"/>
        <v>3598</v>
      </c>
    </row>
    <row r="21" spans="1:23">
      <c r="A21" s="4"/>
      <c r="B21" s="1"/>
      <c r="C21" s="1"/>
      <c r="D21" s="1"/>
      <c r="E21" s="4"/>
      <c r="F21" s="5"/>
      <c r="G21" s="5"/>
      <c r="H21" s="6"/>
      <c r="I21" s="6"/>
      <c r="J21" s="6"/>
      <c r="K21" s="5"/>
      <c r="L21" s="1"/>
      <c r="M21" s="7"/>
      <c r="N21" s="5"/>
      <c r="O21" s="5"/>
      <c r="P21" s="6"/>
      <c r="Q21" s="6"/>
      <c r="R21" s="6"/>
      <c r="S21" s="5"/>
      <c r="T21" s="1"/>
      <c r="U21" s="5"/>
      <c r="V21" s="7"/>
      <c r="W21" s="1"/>
    </row>
    <row r="22" spans="1:23">
      <c r="A22" s="4"/>
      <c r="B22" s="1"/>
      <c r="C22" s="1"/>
      <c r="D22" s="1"/>
      <c r="E22" s="4"/>
      <c r="F22" s="5"/>
      <c r="G22" s="5"/>
      <c r="H22" s="6"/>
      <c r="I22" s="6"/>
      <c r="J22" s="6"/>
      <c r="K22" s="5"/>
      <c r="L22" s="1"/>
      <c r="M22" s="7"/>
      <c r="N22" s="5"/>
      <c r="O22" s="5"/>
      <c r="P22" s="6"/>
      <c r="Q22" s="6"/>
      <c r="R22" s="6"/>
      <c r="S22" s="5"/>
      <c r="T22" s="1"/>
      <c r="U22" s="5"/>
      <c r="V22" s="7"/>
      <c r="W22" s="1"/>
    </row>
    <row r="23" spans="1:23">
      <c r="A23" s="4"/>
      <c r="B23" s="1"/>
      <c r="C23" s="1"/>
      <c r="D23" s="1"/>
      <c r="E23" s="4"/>
      <c r="F23" s="5"/>
      <c r="G23" s="5"/>
      <c r="H23" s="6"/>
      <c r="I23" s="6"/>
      <c r="J23" s="6"/>
      <c r="K23" s="5"/>
      <c r="L23" s="1"/>
      <c r="M23" s="7"/>
      <c r="N23" s="5"/>
      <c r="O23" s="5"/>
      <c r="P23" s="6"/>
      <c r="Q23" s="6"/>
      <c r="R23" s="6"/>
      <c r="S23" s="5"/>
      <c r="T23" s="1"/>
      <c r="U23" s="5"/>
      <c r="V23" s="7"/>
      <c r="W23" s="1"/>
    </row>
    <row r="24" spans="1:23">
      <c r="A24" s="4"/>
      <c r="B24" s="1"/>
      <c r="C24" s="1"/>
      <c r="D24" s="1"/>
      <c r="E24" s="4"/>
      <c r="F24" s="5"/>
      <c r="G24" s="5"/>
      <c r="H24" s="6"/>
      <c r="I24" s="6"/>
      <c r="J24" s="6"/>
      <c r="K24" s="5"/>
      <c r="L24" s="1"/>
      <c r="M24" s="7"/>
      <c r="N24" s="5"/>
      <c r="O24" s="5"/>
      <c r="P24" s="6"/>
      <c r="Q24" s="6"/>
      <c r="R24" s="6"/>
      <c r="S24" s="5"/>
      <c r="T24" s="1"/>
      <c r="U24" s="5"/>
      <c r="V24" s="7"/>
      <c r="W24" s="1"/>
    </row>
    <row r="25" spans="1:23">
      <c r="A25" s="4"/>
      <c r="B25" s="1"/>
      <c r="C25" s="1"/>
      <c r="D25" s="1"/>
      <c r="E25" s="4"/>
      <c r="F25" s="5"/>
      <c r="G25" s="5"/>
      <c r="H25" s="6"/>
      <c r="I25" s="6"/>
      <c r="J25" s="6"/>
      <c r="K25" s="5"/>
      <c r="L25" s="1"/>
      <c r="M25" s="7"/>
      <c r="N25" s="5"/>
      <c r="O25" s="5"/>
      <c r="P25" s="6"/>
      <c r="Q25" s="6"/>
      <c r="R25" s="6"/>
      <c r="S25" s="5"/>
      <c r="T25" s="1"/>
      <c r="U25" s="5"/>
      <c r="V25" s="7"/>
      <c r="W25" s="1"/>
    </row>
    <row r="26" spans="1:23">
      <c r="A26" s="4"/>
      <c r="B26" s="1"/>
      <c r="C26" s="1"/>
      <c r="D26" s="1"/>
      <c r="E26" s="4"/>
      <c r="F26" s="5"/>
      <c r="G26" s="5"/>
      <c r="H26" s="6"/>
      <c r="I26" s="6"/>
      <c r="J26" s="6"/>
      <c r="K26" s="5"/>
      <c r="L26" s="1"/>
      <c r="M26" s="7"/>
      <c r="N26" s="5"/>
      <c r="O26" s="5"/>
      <c r="P26" s="6"/>
      <c r="Q26" s="6"/>
      <c r="R26" s="6"/>
      <c r="S26" s="5"/>
      <c r="T26" s="1"/>
      <c r="U26" s="5"/>
      <c r="V26" s="7"/>
      <c r="W26" s="1"/>
    </row>
    <row r="27" spans="1:23">
      <c r="A27" s="4"/>
      <c r="B27" s="1"/>
      <c r="C27" s="1"/>
      <c r="D27" s="1"/>
      <c r="E27" s="4"/>
      <c r="F27" s="5"/>
      <c r="G27" s="5"/>
      <c r="H27" s="6"/>
      <c r="I27" s="6"/>
      <c r="J27" s="6"/>
      <c r="K27" s="5"/>
      <c r="L27" s="1"/>
      <c r="M27" s="7"/>
      <c r="N27" s="5"/>
      <c r="O27" s="5"/>
      <c r="P27" s="6"/>
      <c r="Q27" s="6"/>
      <c r="R27" s="6"/>
      <c r="S27" s="5"/>
      <c r="T27" s="1"/>
      <c r="U27" s="5"/>
      <c r="V27" s="7"/>
      <c r="W27" s="1"/>
    </row>
    <row r="28" spans="1:23">
      <c r="A28" s="4"/>
      <c r="B28" s="1"/>
      <c r="C28" s="1"/>
      <c r="D28" s="1"/>
      <c r="E28" s="4"/>
      <c r="F28" s="5"/>
      <c r="G28" s="5"/>
      <c r="H28" s="6"/>
      <c r="I28" s="6"/>
      <c r="J28" s="6"/>
      <c r="K28" s="5"/>
      <c r="L28" s="1"/>
      <c r="M28" s="7"/>
      <c r="N28" s="5"/>
      <c r="O28" s="5"/>
      <c r="P28" s="6"/>
      <c r="Q28" s="6"/>
      <c r="R28" s="6"/>
      <c r="S28" s="5"/>
      <c r="T28" s="1"/>
      <c r="U28" s="5"/>
      <c r="V28" s="7"/>
      <c r="W28" s="1"/>
    </row>
    <row r="29" spans="1:23">
      <c r="A29" s="4"/>
      <c r="B29" s="1"/>
      <c r="C29" s="1"/>
      <c r="D29" s="1"/>
      <c r="E29" s="4"/>
      <c r="F29" s="5"/>
      <c r="G29" s="5"/>
      <c r="H29" s="6"/>
      <c r="I29" s="6"/>
      <c r="J29" s="6"/>
      <c r="K29" s="5"/>
      <c r="L29" s="1"/>
      <c r="M29" s="7"/>
      <c r="N29" s="5"/>
      <c r="O29" s="5"/>
      <c r="P29" s="6"/>
      <c r="Q29" s="6"/>
      <c r="R29" s="6"/>
      <c r="S29" s="5"/>
      <c r="T29" s="1"/>
      <c r="U29" s="5"/>
      <c r="V29" s="7"/>
      <c r="W29" s="1"/>
    </row>
    <row r="30" spans="1:23">
      <c r="A30" s="4"/>
      <c r="B30" s="1"/>
      <c r="C30" s="1"/>
      <c r="D30" s="1"/>
      <c r="E30" s="4"/>
      <c r="F30" s="5"/>
      <c r="G30" s="5"/>
      <c r="H30" s="6"/>
      <c r="I30" s="6"/>
      <c r="J30" s="6"/>
      <c r="K30" s="5"/>
      <c r="L30" s="1"/>
      <c r="M30" s="7"/>
      <c r="N30" s="5"/>
      <c r="O30" s="5"/>
      <c r="P30" s="6"/>
      <c r="Q30" s="6"/>
      <c r="R30" s="6"/>
      <c r="S30" s="5"/>
      <c r="T30" s="1"/>
      <c r="U30" s="5"/>
      <c r="V30" s="7"/>
      <c r="W30" s="1"/>
    </row>
    <row r="31" spans="1:23">
      <c r="A31" s="4"/>
      <c r="B31" s="1"/>
      <c r="C31" s="1"/>
      <c r="D31" s="1"/>
      <c r="E31" s="4"/>
      <c r="F31" s="5"/>
      <c r="G31" s="5"/>
      <c r="H31" s="6"/>
      <c r="I31" s="6"/>
      <c r="J31" s="6"/>
      <c r="K31" s="5"/>
      <c r="L31" s="1"/>
      <c r="M31" s="7"/>
      <c r="N31" s="5"/>
      <c r="O31" s="5"/>
      <c r="P31" s="6"/>
      <c r="Q31" s="6"/>
      <c r="R31" s="6"/>
      <c r="S31" s="5"/>
      <c r="T31" s="1"/>
      <c r="U31" s="5"/>
      <c r="V31" s="7"/>
      <c r="W31" s="1"/>
    </row>
    <row r="32" spans="1:23">
      <c r="A32" s="4"/>
      <c r="B32" s="1"/>
      <c r="C32" s="1"/>
      <c r="D32" s="1"/>
      <c r="E32" s="4"/>
      <c r="F32" s="5"/>
      <c r="G32" s="5"/>
      <c r="H32" s="6"/>
      <c r="I32" s="6"/>
      <c r="J32" s="6"/>
      <c r="K32" s="5"/>
      <c r="L32" s="1"/>
      <c r="M32" s="7"/>
      <c r="N32" s="5"/>
      <c r="O32" s="5"/>
      <c r="P32" s="6"/>
      <c r="Q32" s="6"/>
      <c r="R32" s="6"/>
      <c r="S32" s="5"/>
      <c r="T32" s="1"/>
      <c r="U32" s="5"/>
      <c r="V32" s="7"/>
      <c r="W32" s="1"/>
    </row>
    <row r="33" spans="1:23">
      <c r="A33" s="4"/>
      <c r="B33" s="1"/>
      <c r="C33" s="1"/>
      <c r="D33" s="1"/>
      <c r="E33" s="4"/>
      <c r="F33" s="5"/>
      <c r="G33" s="5"/>
      <c r="H33" s="6"/>
      <c r="I33" s="6"/>
      <c r="J33" s="6"/>
      <c r="K33" s="5"/>
      <c r="L33" s="1"/>
      <c r="M33" s="7"/>
      <c r="N33" s="5"/>
      <c r="O33" s="5"/>
      <c r="P33" s="6"/>
      <c r="Q33" s="6"/>
      <c r="R33" s="6"/>
      <c r="S33" s="5"/>
      <c r="T33" s="1"/>
      <c r="U33" s="5"/>
      <c r="V33" s="7"/>
      <c r="W33" s="1"/>
    </row>
    <row r="34" spans="1:23">
      <c r="A34" s="4"/>
      <c r="B34" s="1"/>
      <c r="C34" s="1"/>
      <c r="D34" s="1"/>
      <c r="E34" s="4"/>
      <c r="F34" s="5"/>
      <c r="G34" s="5"/>
      <c r="H34" s="6"/>
      <c r="I34" s="6"/>
      <c r="J34" s="6"/>
      <c r="K34" s="5"/>
      <c r="L34" s="1"/>
      <c r="M34" s="7"/>
      <c r="N34" s="5"/>
      <c r="O34" s="5"/>
      <c r="P34" s="6"/>
      <c r="Q34" s="6"/>
      <c r="R34" s="6"/>
      <c r="S34" s="5"/>
      <c r="T34" s="1"/>
      <c r="U34" s="5"/>
      <c r="V34" s="7"/>
      <c r="W34" s="1"/>
    </row>
    <row r="35" spans="1:23">
      <c r="A35" s="4"/>
      <c r="B35" s="1"/>
      <c r="C35" s="1"/>
      <c r="D35" s="1"/>
      <c r="E35" s="4"/>
      <c r="F35" s="5"/>
      <c r="G35" s="5"/>
      <c r="H35" s="6"/>
      <c r="I35" s="6"/>
      <c r="J35" s="6"/>
      <c r="K35" s="5"/>
      <c r="L35" s="1"/>
      <c r="M35" s="7"/>
      <c r="N35" s="5"/>
      <c r="O35" s="5"/>
      <c r="P35" s="6"/>
      <c r="Q35" s="6"/>
      <c r="R35" s="6"/>
      <c r="S35" s="5"/>
      <c r="T35" s="1"/>
      <c r="U35" s="5"/>
      <c r="V35" s="7"/>
      <c r="W35" s="1"/>
    </row>
    <row r="36" spans="1:23">
      <c r="A36" s="4"/>
      <c r="B36" s="1"/>
      <c r="C36" s="1"/>
      <c r="D36" s="1"/>
      <c r="E36" s="4"/>
      <c r="F36" s="5"/>
      <c r="G36" s="5"/>
      <c r="H36" s="6"/>
      <c r="I36" s="6"/>
      <c r="J36" s="6"/>
      <c r="K36" s="5"/>
      <c r="L36" s="1"/>
      <c r="M36" s="7"/>
      <c r="N36" s="5"/>
      <c r="O36" s="5"/>
      <c r="P36" s="6"/>
      <c r="Q36" s="6"/>
      <c r="R36" s="6"/>
      <c r="S36" s="5"/>
      <c r="T36" s="1"/>
      <c r="U36" s="5"/>
      <c r="V36" s="7"/>
      <c r="W36" s="1"/>
    </row>
    <row r="37" spans="1:23">
      <c r="A37" s="4"/>
      <c r="B37" s="1"/>
      <c r="C37" s="1"/>
      <c r="D37" s="1"/>
      <c r="E37" s="4"/>
      <c r="F37" s="5"/>
      <c r="G37" s="5"/>
      <c r="H37" s="6"/>
      <c r="I37" s="6"/>
      <c r="J37" s="6"/>
      <c r="K37" s="5"/>
      <c r="L37" s="1"/>
      <c r="M37" s="7"/>
      <c r="N37" s="5"/>
      <c r="O37" s="5"/>
      <c r="P37" s="6"/>
      <c r="Q37" s="6"/>
      <c r="R37" s="6"/>
      <c r="S37" s="5"/>
      <c r="T37" s="1"/>
      <c r="U37" s="5"/>
      <c r="V37" s="7"/>
      <c r="W37" s="1"/>
    </row>
    <row r="38" spans="1:23">
      <c r="A38" s="4"/>
      <c r="B38" s="1"/>
      <c r="C38" s="1"/>
      <c r="D38" s="1"/>
      <c r="E38" s="4"/>
      <c r="F38" s="5"/>
      <c r="G38" s="5"/>
      <c r="H38" s="6"/>
      <c r="I38" s="6"/>
      <c r="J38" s="6"/>
      <c r="K38" s="5"/>
      <c r="L38" s="1"/>
      <c r="M38" s="7"/>
      <c r="N38" s="5"/>
      <c r="O38" s="5"/>
      <c r="P38" s="6"/>
      <c r="Q38" s="6"/>
      <c r="R38" s="6"/>
      <c r="S38" s="5"/>
      <c r="T38" s="1"/>
      <c r="U38" s="5"/>
      <c r="V38" s="7"/>
      <c r="W38" s="1"/>
    </row>
    <row r="39" spans="1:23">
      <c r="A39" s="4"/>
      <c r="B39" s="1"/>
      <c r="C39" s="1"/>
      <c r="D39" s="1"/>
      <c r="E39" s="4"/>
      <c r="F39" s="5"/>
      <c r="G39" s="5"/>
      <c r="H39" s="6"/>
      <c r="I39" s="6"/>
      <c r="J39" s="6"/>
      <c r="K39" s="5"/>
      <c r="L39" s="1"/>
      <c r="M39" s="7"/>
      <c r="N39" s="5"/>
      <c r="O39" s="5"/>
      <c r="P39" s="6"/>
      <c r="Q39" s="6"/>
      <c r="R39" s="6"/>
      <c r="S39" s="5"/>
      <c r="T39" s="1"/>
      <c r="U39" s="5"/>
      <c r="V39" s="7"/>
      <c r="W39" s="1"/>
    </row>
    <row r="40" spans="1:23">
      <c r="A40" s="4"/>
      <c r="B40" s="1"/>
      <c r="C40" s="1"/>
      <c r="D40" s="1"/>
      <c r="E40" s="4"/>
      <c r="F40" s="5"/>
      <c r="G40" s="5"/>
      <c r="H40" s="6"/>
      <c r="I40" s="6"/>
      <c r="J40" s="6"/>
      <c r="K40" s="5"/>
      <c r="L40" s="1"/>
      <c r="M40" s="7"/>
      <c r="N40" s="5"/>
      <c r="O40" s="5"/>
      <c r="P40" s="6"/>
      <c r="Q40" s="6"/>
      <c r="R40" s="6"/>
      <c r="S40" s="5"/>
      <c r="T40" s="1"/>
      <c r="U40" s="5"/>
      <c r="V40" s="7"/>
      <c r="W40" s="1"/>
    </row>
    <row r="41" spans="1:23">
      <c r="A41" s="4"/>
      <c r="B41" s="1"/>
      <c r="C41" s="1"/>
      <c r="D41" s="1"/>
      <c r="E41" s="4"/>
      <c r="F41" s="5"/>
      <c r="G41" s="5"/>
      <c r="H41" s="6"/>
      <c r="I41" s="6"/>
      <c r="J41" s="6"/>
      <c r="K41" s="5"/>
      <c r="L41" s="1"/>
      <c r="M41" s="7"/>
      <c r="N41" s="5"/>
      <c r="O41" s="5"/>
      <c r="P41" s="6"/>
      <c r="Q41" s="6"/>
      <c r="R41" s="6"/>
      <c r="S41" s="5"/>
      <c r="T41" s="1"/>
      <c r="U41" s="5"/>
      <c r="V41" s="7"/>
      <c r="W41" s="1"/>
    </row>
    <row r="42" spans="1:23">
      <c r="A42" s="4"/>
      <c r="B42" s="1"/>
      <c r="C42" s="1"/>
      <c r="D42" s="1"/>
      <c r="E42" s="4"/>
      <c r="F42" s="5"/>
      <c r="G42" s="5"/>
      <c r="H42" s="6"/>
      <c r="I42" s="6"/>
      <c r="J42" s="6"/>
      <c r="K42" s="5"/>
      <c r="L42" s="1"/>
      <c r="M42" s="7"/>
      <c r="N42" s="5"/>
      <c r="O42" s="5"/>
      <c r="P42" s="6"/>
      <c r="Q42" s="6"/>
      <c r="R42" s="6"/>
      <c r="S42" s="5"/>
      <c r="T42" s="1"/>
      <c r="U42" s="5"/>
      <c r="V42" s="7"/>
      <c r="W42" s="1"/>
    </row>
    <row r="43" spans="1:23">
      <c r="A43" s="4"/>
      <c r="B43" s="1"/>
      <c r="C43" s="1"/>
      <c r="D43" s="1"/>
      <c r="E43" s="4"/>
      <c r="F43" s="5"/>
      <c r="G43" s="5"/>
      <c r="H43" s="6"/>
      <c r="I43" s="6"/>
      <c r="J43" s="6"/>
      <c r="K43" s="5"/>
      <c r="L43" s="1"/>
      <c r="M43" s="7"/>
      <c r="N43" s="5"/>
      <c r="O43" s="5"/>
      <c r="P43" s="6"/>
      <c r="Q43" s="6"/>
      <c r="R43" s="6"/>
      <c r="S43" s="5"/>
      <c r="T43" s="1"/>
      <c r="U43" s="5"/>
      <c r="V43" s="7"/>
      <c r="W43" s="1"/>
    </row>
    <row r="44" spans="1:23">
      <c r="A44" s="4"/>
      <c r="B44" s="1"/>
      <c r="C44" s="1"/>
      <c r="D44" s="1"/>
      <c r="E44" s="4"/>
      <c r="F44" s="5"/>
      <c r="G44" s="5"/>
      <c r="H44" s="6"/>
      <c r="I44" s="6"/>
      <c r="J44" s="6"/>
      <c r="K44" s="5"/>
      <c r="L44" s="1"/>
      <c r="M44" s="7"/>
      <c r="N44" s="5"/>
      <c r="O44" s="5"/>
      <c r="P44" s="6"/>
      <c r="Q44" s="6"/>
      <c r="R44" s="6"/>
      <c r="S44" s="5"/>
      <c r="T44" s="1"/>
      <c r="U44" s="5"/>
      <c r="V44" s="7"/>
      <c r="W44" s="1"/>
    </row>
    <row r="45" spans="1:23">
      <c r="A45" s="4"/>
      <c r="B45" s="1"/>
      <c r="C45" s="1"/>
      <c r="D45" s="1"/>
      <c r="E45" s="4"/>
      <c r="F45" s="5"/>
      <c r="G45" s="5"/>
      <c r="H45" s="6"/>
      <c r="I45" s="6"/>
      <c r="J45" s="6"/>
      <c r="K45" s="5"/>
      <c r="L45" s="1"/>
      <c r="M45" s="7"/>
      <c r="N45" s="5"/>
      <c r="O45" s="5"/>
      <c r="P45" s="6"/>
      <c r="Q45" s="6"/>
      <c r="R45" s="6"/>
      <c r="S45" s="5"/>
      <c r="T45" s="1"/>
      <c r="U45" s="5"/>
      <c r="V45" s="7"/>
      <c r="W45" s="1"/>
    </row>
    <row r="46" spans="1:23">
      <c r="A46" s="4"/>
      <c r="B46" s="1"/>
      <c r="C46" s="1"/>
      <c r="D46" s="1"/>
      <c r="E46" s="4"/>
      <c r="F46" s="5"/>
      <c r="G46" s="5"/>
      <c r="H46" s="6"/>
      <c r="I46" s="6"/>
      <c r="J46" s="6"/>
      <c r="K46" s="5"/>
      <c r="L46" s="1"/>
      <c r="M46" s="7"/>
      <c r="N46" s="5"/>
      <c r="O46" s="5"/>
      <c r="P46" s="6"/>
      <c r="Q46" s="6"/>
      <c r="R46" s="6"/>
      <c r="S46" s="5"/>
      <c r="T46" s="1"/>
      <c r="U46" s="5"/>
      <c r="V46" s="7"/>
      <c r="W46" s="1"/>
    </row>
    <row r="47" spans="1:23">
      <c r="A47" s="4"/>
      <c r="B47" s="1"/>
      <c r="C47" s="1"/>
      <c r="D47" s="1"/>
      <c r="E47" s="4"/>
      <c r="F47" s="5"/>
      <c r="G47" s="5"/>
      <c r="H47" s="6"/>
      <c r="I47" s="6"/>
      <c r="J47" s="6"/>
      <c r="K47" s="5"/>
      <c r="L47" s="1"/>
      <c r="M47" s="7"/>
      <c r="N47" s="5"/>
      <c r="O47" s="5"/>
      <c r="P47" s="6"/>
      <c r="Q47" s="6"/>
      <c r="R47" s="6"/>
      <c r="S47" s="5"/>
      <c r="T47" s="1"/>
      <c r="U47" s="5"/>
      <c r="V47" s="7"/>
      <c r="W47" s="1"/>
    </row>
    <row r="48" spans="1:23">
      <c r="A48" s="4"/>
      <c r="B48" s="1"/>
      <c r="C48" s="1"/>
      <c r="D48" s="1"/>
      <c r="E48" s="4"/>
      <c r="F48" s="5"/>
      <c r="G48" s="5"/>
      <c r="H48" s="6"/>
      <c r="I48" s="6"/>
      <c r="J48" s="6"/>
      <c r="K48" s="5"/>
      <c r="L48" s="1"/>
      <c r="M48" s="7"/>
      <c r="N48" s="5"/>
      <c r="O48" s="5"/>
      <c r="P48" s="6"/>
      <c r="Q48" s="6"/>
      <c r="R48" s="6"/>
      <c r="S48" s="5"/>
      <c r="T48" s="1"/>
      <c r="U48" s="5"/>
      <c r="V48" s="7"/>
      <c r="W48" s="1"/>
    </row>
    <row r="49" spans="1:23">
      <c r="A49" s="4"/>
      <c r="B49" s="1"/>
      <c r="C49" s="1"/>
      <c r="D49" s="1"/>
      <c r="E49" s="4"/>
      <c r="F49" s="5"/>
      <c r="G49" s="5"/>
      <c r="H49" s="6"/>
      <c r="I49" s="6"/>
      <c r="J49" s="6"/>
      <c r="K49" s="5"/>
      <c r="L49" s="1"/>
      <c r="M49" s="7"/>
      <c r="N49" s="5"/>
      <c r="O49" s="5"/>
      <c r="P49" s="6"/>
      <c r="Q49" s="6"/>
      <c r="R49" s="6"/>
      <c r="S49" s="5"/>
      <c r="T49" s="1"/>
      <c r="U49" s="5"/>
      <c r="V49" s="7"/>
      <c r="W49" s="1"/>
    </row>
    <row r="50" spans="1:23">
      <c r="A50" s="4"/>
      <c r="B50" s="1"/>
      <c r="C50" s="1"/>
      <c r="D50" s="1"/>
      <c r="E50" s="4"/>
      <c r="F50" s="5"/>
      <c r="G50" s="5"/>
      <c r="H50" s="6"/>
      <c r="I50" s="6"/>
      <c r="J50" s="6"/>
      <c r="K50" s="5"/>
      <c r="L50" s="1"/>
      <c r="M50" s="7"/>
      <c r="N50" s="5"/>
      <c r="O50" s="5"/>
      <c r="P50" s="6"/>
      <c r="Q50" s="6"/>
      <c r="R50" s="6"/>
      <c r="S50" s="5"/>
      <c r="T50" s="1"/>
      <c r="U50" s="5"/>
      <c r="V50" s="7"/>
      <c r="W50" s="1"/>
    </row>
    <row r="51" spans="1:23">
      <c r="A51" s="4"/>
      <c r="B51" s="1"/>
      <c r="C51" s="1"/>
      <c r="D51" s="1"/>
      <c r="E51" s="4"/>
      <c r="F51" s="5"/>
      <c r="G51" s="5"/>
      <c r="H51" s="6"/>
      <c r="I51" s="6"/>
      <c r="J51" s="6"/>
      <c r="K51" s="5"/>
      <c r="L51" s="1"/>
      <c r="M51" s="7"/>
      <c r="N51" s="5"/>
      <c r="O51" s="5"/>
      <c r="P51" s="6"/>
      <c r="Q51" s="6"/>
      <c r="R51" s="6"/>
      <c r="S51" s="5"/>
      <c r="T51" s="1"/>
      <c r="U51" s="5"/>
      <c r="V51" s="7"/>
      <c r="W51" s="1"/>
    </row>
  </sheetData>
  <protectedRanges>
    <protectedRange sqref="R10:U10 B10:P10 B11:U51" name="Plage1"/>
  </protectedRanges>
  <sortState ref="B10:W20">
    <sortCondition ref="W10:W20"/>
  </sortState>
  <mergeCells count="4">
    <mergeCell ref="F7:M7"/>
    <mergeCell ref="N7:U7"/>
    <mergeCell ref="H8:I8"/>
    <mergeCell ref="P8:Q8"/>
  </mergeCells>
  <pageMargins left="0.39370078740157483" right="0.11811023622047245" top="0.74803149606299213" bottom="0.74803149606299213" header="0.31496062992125984" footer="0.31496062992125984"/>
  <pageSetup paperSize="9" scale="70" orientation="landscape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Amateurs</vt:lpstr>
      <vt:lpstr>Confirmés</vt:lpstr>
      <vt:lpstr>Amateurs!Zone_d_impression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Duhaut</dc:creator>
  <cp:lastModifiedBy>Duhaut</cp:lastModifiedBy>
  <cp:lastPrinted>2015-05-23T17:42:08Z</cp:lastPrinted>
  <dcterms:created xsi:type="dcterms:W3CDTF">2013-02-11T17:51:12Z</dcterms:created>
  <dcterms:modified xsi:type="dcterms:W3CDTF">2015-05-23T17:42:46Z</dcterms:modified>
</cp:coreProperties>
</file>