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0115" windowHeight="7230" activeTab="1"/>
  </bookViews>
  <sheets>
    <sheet name="Amateurs" sheetId="3" r:id="rId1"/>
    <sheet name="Confirmés" sheetId="4" r:id="rId2"/>
  </sheets>
  <definedNames>
    <definedName name="_xlnm.Print_Area" localSheetId="0">'Amateurs'!$A$1:$W$50</definedName>
  </definedNames>
  <calcPr calcId="125725"/>
</workbook>
</file>

<file path=xl/sharedStrings.xml><?xml version="1.0" encoding="utf-8"?>
<sst xmlns="http://schemas.openxmlformats.org/spreadsheetml/2006/main" count="144" uniqueCount="110">
  <si>
    <t>CONFIRMES</t>
  </si>
  <si>
    <t>Etape 1</t>
  </si>
  <si>
    <t>Etape 2</t>
  </si>
  <si>
    <t>ERV1</t>
  </si>
  <si>
    <t>ERV2</t>
  </si>
  <si>
    <t>Clt</t>
  </si>
  <si>
    <t>Num</t>
  </si>
  <si>
    <t>Equipage</t>
  </si>
  <si>
    <t>Voiture</t>
  </si>
  <si>
    <t>Année</t>
  </si>
  <si>
    <t>CP</t>
  </si>
  <si>
    <t>T. Idéal</t>
  </si>
  <si>
    <t>T.Est</t>
  </si>
  <si>
    <t>Pénalité</t>
  </si>
  <si>
    <t>Coef</t>
  </si>
  <si>
    <t>Total ponderé</t>
  </si>
  <si>
    <t>AMATEURS</t>
  </si>
  <si>
    <t>CPH</t>
  </si>
  <si>
    <t>Pérouchet Franck - Pérouchet Romain</t>
  </si>
  <si>
    <t>jaguar XJ40</t>
  </si>
  <si>
    <t>Louchart Eric - Louchart Edwige</t>
  </si>
  <si>
    <t>Dufresne "Bison" Alexis - Fossier Valentin</t>
  </si>
  <si>
    <t>Peugeot 308</t>
  </si>
  <si>
    <t>Barra David - Barra Clémentine</t>
  </si>
  <si>
    <t>Peugeot 104 Z</t>
  </si>
  <si>
    <t>Martel Noël - Averlan Jean-Marie</t>
  </si>
  <si>
    <t>Citroën 2 CV</t>
  </si>
  <si>
    <t>Lavigne François - Evrard Juliette</t>
  </si>
  <si>
    <t>MG BGT</t>
  </si>
  <si>
    <t>Vasseur Thierry - Théry Michaël</t>
  </si>
  <si>
    <t>Lancia Fulvia</t>
  </si>
  <si>
    <t>Ledoux Philippe - Castelein François</t>
  </si>
  <si>
    <t>Peugeot 205 Rallye</t>
  </si>
  <si>
    <t>Duquenoy Ludovic - Duquenoy Nathalie</t>
  </si>
  <si>
    <t>Lyoën Julien - Lyoën Benjamin</t>
  </si>
  <si>
    <t>Degryse Benny - Eneman jan</t>
  </si>
  <si>
    <t>Ford Cortina Gt</t>
  </si>
  <si>
    <t>Van Lancker Ghislaine - Boulet Dominique</t>
  </si>
  <si>
    <t>Triumph Spitfire MK2</t>
  </si>
  <si>
    <t>Nicaise Etienne - Beaume Richard</t>
  </si>
  <si>
    <t>Opel Kadett GT/E</t>
  </si>
  <si>
    <t>Allart Pierre - Allart Maggy</t>
  </si>
  <si>
    <t>Alpine 1300 VC</t>
  </si>
  <si>
    <t>Hornay Hugues - Beaudel Peter</t>
  </si>
  <si>
    <t>Opel Manta</t>
  </si>
  <si>
    <t>Costeur Michel - Costeur François</t>
  </si>
  <si>
    <t>DAF 66 SL</t>
  </si>
  <si>
    <t>Billard Olivier - Dormy Pascale</t>
  </si>
  <si>
    <t>BMW 320</t>
  </si>
  <si>
    <t>Clauw Bjorn - Bruyneel Lies</t>
  </si>
  <si>
    <t>Ford Escort</t>
  </si>
  <si>
    <t>Dervaux Julie - D'Halluin Charles-Edouard</t>
  </si>
  <si>
    <t>Bohler Marc - Bohler Arthur</t>
  </si>
  <si>
    <t>Alîne A 310 V6</t>
  </si>
  <si>
    <t>Caulier François - Vandaele Eddy</t>
  </si>
  <si>
    <t>Opel Ascona B</t>
  </si>
  <si>
    <t>Louchart Agathe - Cozette Ludovic</t>
  </si>
  <si>
    <t>Austin Mini</t>
  </si>
  <si>
    <t>Mouquet Benoît - Mouquet Quentin</t>
  </si>
  <si>
    <t>Opel Ascona</t>
  </si>
  <si>
    <t>Pigeon Sylvain - Pigeon Stéphanie</t>
  </si>
  <si>
    <t>Porsche 944</t>
  </si>
  <si>
    <t>Porsche 996 Carrera</t>
  </si>
  <si>
    <t>Desfachelles Renaud - Beauvois Christophe</t>
  </si>
  <si>
    <t>Porsche 911</t>
  </si>
  <si>
    <t>Charlet Patrick - Charlet Valentin</t>
  </si>
  <si>
    <t>Renault 5 Turbo 2</t>
  </si>
  <si>
    <t>Lechertier Jean-Marc - Lechertier Jeanine</t>
  </si>
  <si>
    <t>A 112 Abarth</t>
  </si>
  <si>
    <t>Lannoy Lionel - Bally François</t>
  </si>
  <si>
    <t>BMW 320 i</t>
  </si>
  <si>
    <t>Delgery Olivier - Lamare Régine</t>
  </si>
  <si>
    <t>Ford Escort RSI</t>
  </si>
  <si>
    <t>Riché Marc - Riché Isabelle</t>
  </si>
  <si>
    <t>Gawel Gaëtan - Leplat Ophélie</t>
  </si>
  <si>
    <t>Peugeot 205 XS</t>
  </si>
  <si>
    <t>Blanpain Eric - Plaideux Michel</t>
  </si>
  <si>
    <t>Alpine GTA V6 Turbo</t>
  </si>
  <si>
    <t>Wuilmart Maxime - Tassart Julie</t>
  </si>
  <si>
    <t>Ford XR2i</t>
  </si>
  <si>
    <t>Delohen Albéric - Delohen caroline</t>
  </si>
  <si>
    <t>Peugeot 205</t>
  </si>
  <si>
    <t xml:space="preserve">Tassart Olivier - Tassart Christine </t>
  </si>
  <si>
    <t>Peugeot 205 GTI</t>
  </si>
  <si>
    <t>Wayemberghe Patrick - Wayemberghe Tony</t>
  </si>
  <si>
    <t>Toyota Célica</t>
  </si>
  <si>
    <t>Bohler Christine - Bohler Maxence</t>
  </si>
  <si>
    <t>Toyota Cabriolet ST 18</t>
  </si>
  <si>
    <t>Duhaut Jean-Maurice - Duhaut Philippe</t>
  </si>
  <si>
    <t>Bordeyne-Boucly Yves - Hembert Nathalie</t>
  </si>
  <si>
    <t>Lemaitre Jean - Dugrai n Thierry</t>
  </si>
  <si>
    <t xml:space="preserve">Porsche 3.2 </t>
  </si>
  <si>
    <t>Ryon Jean-Marie - Mortelé Jurgen</t>
  </si>
  <si>
    <t>Rover P6 V8</t>
  </si>
  <si>
    <t>Balloy Sébastien - Scharre Rhani</t>
  </si>
  <si>
    <t>Opel Ascona A</t>
  </si>
  <si>
    <t>CG 1200 S</t>
  </si>
  <si>
    <t>Dissaux Philippe - Lermytte François</t>
  </si>
  <si>
    <t>Opel Manta B</t>
  </si>
  <si>
    <t>Lebrun Noël - Gauchet Jean</t>
  </si>
  <si>
    <t>Audi Coupé</t>
  </si>
  <si>
    <t>Lenglaert Guy - Accart Frédéric</t>
  </si>
  <si>
    <t>Goerlich François - Poisquet Laure</t>
  </si>
  <si>
    <t>Renault 19</t>
  </si>
  <si>
    <t xml:space="preserve">Clabaux Albéric - Jacob Christophe </t>
  </si>
  <si>
    <t>Théry Nicolas - Lanoy Christophe</t>
  </si>
  <si>
    <t>DS</t>
  </si>
  <si>
    <t>Citroën ZX</t>
  </si>
  <si>
    <t>Total 1</t>
  </si>
  <si>
    <t>Total 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</si>
</sst>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0" tint="-0.04997999966144562"/>
      <name val="Times New Roman"/>
      <family val="1"/>
    </font>
    <font>
      <b/>
      <sz val="11"/>
      <color theme="0" tint="-0.04997999966144562"/>
      <name val="Times New Roman"/>
      <family val="1"/>
    </font>
    <font>
      <b/>
      <sz val="11"/>
      <color rgb="FFFFFF00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 tint="0.0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21" fontId="2" fillId="0" borderId="0" xfId="0" applyNumberFormat="1" applyFont="1"/>
    <xf numFmtId="2" fontId="2" fillId="0" borderId="0" xfId="0" applyNumberFormat="1" applyFont="1"/>
    <xf numFmtId="0" fontId="2" fillId="0" borderId="0" xfId="0" applyFont="1" applyProtection="1">
      <protection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164" fontId="2" fillId="0" borderId="0" xfId="0" applyNumberFormat="1" applyFont="1"/>
    <xf numFmtId="2" fontId="2" fillId="0" borderId="0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0" fillId="0" borderId="0" xfId="0" applyNumberFormat="1"/>
    <xf numFmtId="165" fontId="2" fillId="0" borderId="0" xfId="0" applyNumberFormat="1" applyFont="1"/>
    <xf numFmtId="165" fontId="6" fillId="2" borderId="3" xfId="0" applyNumberFormat="1" applyFont="1" applyFill="1" applyBorder="1" applyAlignment="1">
      <alignment horizontal="center"/>
    </xf>
    <xf numFmtId="165" fontId="0" fillId="0" borderId="0" xfId="0" applyNumberFormat="1"/>
    <xf numFmtId="0" fontId="7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0</xdr:row>
      <xdr:rowOff>142875</xdr:rowOff>
    </xdr:from>
    <xdr:to>
      <xdr:col>15</xdr:col>
      <xdr:colOff>628650</xdr:colOff>
      <xdr:row>5</xdr:row>
      <xdr:rowOff>247650</xdr:rowOff>
    </xdr:to>
    <xdr:sp macro="" textlink="">
      <xdr:nvSpPr>
        <xdr:cNvPr id="2" name="ZoneTexte 1"/>
        <xdr:cNvSpPr txBox="1"/>
      </xdr:nvSpPr>
      <xdr:spPr>
        <a:xfrm>
          <a:off x="6905625" y="142875"/>
          <a:ext cx="2743200" cy="1057275"/>
        </a:xfrm>
        <a:prstGeom prst="rect">
          <a:avLst/>
        </a:prstGeom>
        <a:solidFill>
          <a:srgbClr val="4F81BD"/>
        </a:solidFill>
        <a:ln w="25400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ctr"/>
          <a:r>
            <a:rPr lang="fr-FR" sz="2000" b="1" baseline="0">
              <a:solidFill>
                <a:schemeClr val="tx1">
                  <a:lumMod val="95000"/>
                  <a:lumOff val="5000"/>
                </a:schemeClr>
              </a:solidFill>
            </a:rPr>
            <a:t>10e Hist'Opale</a:t>
          </a:r>
        </a:p>
        <a:p>
          <a:pPr algn="ctr"/>
          <a:r>
            <a:rPr lang="fr-FR" sz="2000" b="1" baseline="0">
              <a:solidFill>
                <a:schemeClr val="tx1">
                  <a:lumMod val="95000"/>
                  <a:lumOff val="5000"/>
                </a:schemeClr>
              </a:solidFill>
            </a:rPr>
            <a:t>23 Mai 2015</a:t>
          </a:r>
        </a:p>
        <a:p>
          <a:pPr algn="ctr"/>
          <a:r>
            <a:rPr lang="fr-FR" sz="2000" b="1" baseline="0">
              <a:solidFill>
                <a:schemeClr val="tx1">
                  <a:lumMod val="95000"/>
                  <a:lumOff val="5000"/>
                </a:schemeClr>
              </a:solidFill>
            </a:rPr>
            <a:t>Amateurs</a:t>
          </a:r>
          <a:endParaRPr lang="fr-FR" sz="20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0</xdr:row>
      <xdr:rowOff>133350</xdr:rowOff>
    </xdr:from>
    <xdr:to>
      <xdr:col>15</xdr:col>
      <xdr:colOff>628650</xdr:colOff>
      <xdr:row>5</xdr:row>
      <xdr:rowOff>238125</xdr:rowOff>
    </xdr:to>
    <xdr:sp macro="" textlink="">
      <xdr:nvSpPr>
        <xdr:cNvPr id="2" name="ZoneTexte 1"/>
        <xdr:cNvSpPr txBox="1"/>
      </xdr:nvSpPr>
      <xdr:spPr>
        <a:xfrm>
          <a:off x="6705600" y="133350"/>
          <a:ext cx="2752725" cy="1057275"/>
        </a:xfrm>
        <a:prstGeom prst="rect">
          <a:avLst/>
        </a:prstGeom>
        <a:solidFill>
          <a:srgbClr val="4F81BD"/>
        </a:solidFill>
        <a:ln w="25400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ctr"/>
          <a:r>
            <a:rPr lang="fr-FR" sz="2000" b="1">
              <a:solidFill>
                <a:schemeClr val="tx1">
                  <a:lumMod val="95000"/>
                  <a:lumOff val="5000"/>
                </a:schemeClr>
              </a:solidFill>
            </a:rPr>
            <a:t>10e</a:t>
          </a:r>
          <a:r>
            <a:rPr lang="fr-FR" sz="2000" b="1" baseline="0">
              <a:solidFill>
                <a:schemeClr val="tx1">
                  <a:lumMod val="95000"/>
                  <a:lumOff val="5000"/>
                </a:schemeClr>
              </a:solidFill>
            </a:rPr>
            <a:t> Hist'Opale</a:t>
          </a:r>
        </a:p>
        <a:p>
          <a:pPr algn="ctr"/>
          <a:r>
            <a:rPr lang="fr-FR" sz="2000" b="1" baseline="0">
              <a:solidFill>
                <a:schemeClr val="tx1">
                  <a:lumMod val="95000"/>
                  <a:lumOff val="5000"/>
                </a:schemeClr>
              </a:solidFill>
            </a:rPr>
            <a:t>23 Mai 2015</a:t>
          </a:r>
        </a:p>
        <a:p>
          <a:pPr algn="ctr"/>
          <a:r>
            <a:rPr lang="fr-FR" sz="2000" b="1" baseline="0">
              <a:solidFill>
                <a:schemeClr val="tx1">
                  <a:lumMod val="95000"/>
                  <a:lumOff val="5000"/>
                </a:schemeClr>
              </a:solidFill>
            </a:rPr>
            <a:t>Confirmés</a:t>
          </a:r>
          <a:endParaRPr lang="fr-FR" sz="20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zoomScale="60" zoomScaleNormal="60" workbookViewId="0" topLeftCell="A6">
      <selection activeCell="A47" sqref="A47:Y50"/>
    </sheetView>
  </sheetViews>
  <sheetFormatPr defaultColWidth="11.421875" defaultRowHeight="15"/>
  <cols>
    <col min="1" max="1" width="4.7109375" style="0" customWidth="1"/>
    <col min="2" max="2" width="5.7109375" style="9" customWidth="1"/>
    <col min="3" max="3" width="42.00390625" style="0" customWidth="1"/>
    <col min="4" max="4" width="22.7109375" style="0" customWidth="1"/>
    <col min="5" max="5" width="6.7109375" style="9" customWidth="1"/>
    <col min="6" max="6" width="7.7109375" style="0" customWidth="1"/>
    <col min="7" max="7" width="7.7109375" style="0" hidden="1" customWidth="1"/>
    <col min="8" max="9" width="9.7109375" style="0" customWidth="1"/>
    <col min="10" max="10" width="11.421875" style="0" hidden="1" customWidth="1"/>
    <col min="11" max="11" width="10.8515625" style="0" hidden="1" customWidth="1"/>
    <col min="12" max="13" width="9.28125" style="0" customWidth="1"/>
    <col min="14" max="14" width="7.7109375" style="0" customWidth="1"/>
    <col min="15" max="15" width="0.13671875" style="0" hidden="1" customWidth="1"/>
    <col min="16" max="17" width="9.7109375" style="0" customWidth="1"/>
    <col min="18" max="18" width="0.2890625" style="0" hidden="1" customWidth="1"/>
    <col min="19" max="19" width="11.421875" style="0" hidden="1" customWidth="1"/>
    <col min="20" max="22" width="9.28125" style="0" customWidth="1"/>
    <col min="23" max="23" width="17.7109375" style="24" customWidth="1"/>
  </cols>
  <sheetData>
    <row r="1" spans="1:23" ht="15">
      <c r="A1" s="1"/>
      <c r="B1" s="4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2"/>
    </row>
    <row r="2" spans="1:23" ht="15">
      <c r="A2" s="1"/>
      <c r="B2" s="4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2"/>
    </row>
    <row r="3" spans="1:23" ht="15">
      <c r="A3" s="1"/>
      <c r="B3" s="4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2"/>
    </row>
    <row r="4" spans="1:23" ht="15">
      <c r="A4" s="1"/>
      <c r="B4" s="4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2"/>
    </row>
    <row r="5" spans="1:23" ht="15">
      <c r="A5" s="1"/>
      <c r="B5" s="4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2"/>
    </row>
    <row r="6" spans="1:23" ht="25.5">
      <c r="A6" s="1"/>
      <c r="B6" s="4"/>
      <c r="C6" s="2" t="s">
        <v>16</v>
      </c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2"/>
    </row>
    <row r="7" spans="1:23" ht="15">
      <c r="A7" s="1"/>
      <c r="B7" s="4"/>
      <c r="C7" s="1"/>
      <c r="D7" s="1"/>
      <c r="E7" s="4"/>
      <c r="F7" s="25" t="s">
        <v>1</v>
      </c>
      <c r="G7" s="26"/>
      <c r="H7" s="26"/>
      <c r="I7" s="26"/>
      <c r="J7" s="26"/>
      <c r="K7" s="26"/>
      <c r="L7" s="26"/>
      <c r="M7" s="27"/>
      <c r="N7" s="25" t="s">
        <v>2</v>
      </c>
      <c r="O7" s="26"/>
      <c r="P7" s="26"/>
      <c r="Q7" s="26"/>
      <c r="R7" s="26"/>
      <c r="S7" s="26"/>
      <c r="T7" s="26"/>
      <c r="U7" s="27"/>
      <c r="V7" s="1"/>
      <c r="W7" s="22"/>
    </row>
    <row r="8" spans="1:23" ht="15.75" thickBot="1">
      <c r="A8" s="1"/>
      <c r="B8" s="4"/>
      <c r="C8" s="1"/>
      <c r="E8" s="4"/>
      <c r="F8" s="1"/>
      <c r="G8" s="1"/>
      <c r="H8" s="28" t="s">
        <v>3</v>
      </c>
      <c r="I8" s="29"/>
      <c r="J8" s="14"/>
      <c r="K8" s="14"/>
      <c r="L8" s="15"/>
      <c r="M8" s="3"/>
      <c r="N8" s="1"/>
      <c r="O8" s="1"/>
      <c r="P8" s="28" t="s">
        <v>4</v>
      </c>
      <c r="Q8" s="29"/>
      <c r="R8" s="16"/>
      <c r="S8" s="16"/>
      <c r="T8" s="17"/>
      <c r="U8" s="3"/>
      <c r="V8" s="1"/>
      <c r="W8" s="22"/>
    </row>
    <row r="9" spans="1:23" ht="15.75" thickBot="1">
      <c r="A9" s="11" t="s">
        <v>5</v>
      </c>
      <c r="B9" s="11" t="s">
        <v>6</v>
      </c>
      <c r="C9" s="11" t="s">
        <v>7</v>
      </c>
      <c r="D9" s="10" t="s">
        <v>8</v>
      </c>
      <c r="E9" s="10" t="s">
        <v>9</v>
      </c>
      <c r="F9" s="10" t="s">
        <v>10</v>
      </c>
      <c r="G9" s="10" t="s">
        <v>17</v>
      </c>
      <c r="H9" s="10" t="s">
        <v>11</v>
      </c>
      <c r="I9" s="10" t="s">
        <v>12</v>
      </c>
      <c r="J9" s="10"/>
      <c r="K9" s="10"/>
      <c r="L9" s="10" t="s">
        <v>13</v>
      </c>
      <c r="M9" s="10" t="s">
        <v>108</v>
      </c>
      <c r="N9" s="10" t="s">
        <v>10</v>
      </c>
      <c r="O9" s="10" t="s">
        <v>17</v>
      </c>
      <c r="P9" s="10" t="s">
        <v>11</v>
      </c>
      <c r="Q9" s="10" t="s">
        <v>12</v>
      </c>
      <c r="R9" s="10"/>
      <c r="S9" s="10"/>
      <c r="T9" s="10" t="s">
        <v>13</v>
      </c>
      <c r="U9" s="10" t="s">
        <v>109</v>
      </c>
      <c r="V9" s="12" t="s">
        <v>14</v>
      </c>
      <c r="W9" s="23" t="s">
        <v>15</v>
      </c>
    </row>
    <row r="10" spans="1:23" ht="15">
      <c r="A10" s="4">
        <v>1</v>
      </c>
      <c r="B10" s="4">
        <v>36</v>
      </c>
      <c r="C10" s="1" t="s">
        <v>58</v>
      </c>
      <c r="D10" s="1" t="s">
        <v>59</v>
      </c>
      <c r="E10" s="4">
        <v>1976</v>
      </c>
      <c r="F10" s="5">
        <v>0</v>
      </c>
      <c r="G10" s="5"/>
      <c r="H10" s="6">
        <v>0.0371296296296296</v>
      </c>
      <c r="I10" s="6">
        <v>0.03703703703703704</v>
      </c>
      <c r="J10" s="6">
        <f aca="true" t="shared" si="0" ref="J10:J46">ABS(H10-I10)</f>
        <v>9.259259259256081E-05</v>
      </c>
      <c r="K10" s="5">
        <f aca="true" t="shared" si="1" ref="K10:K46">(HOUR(J10)*3600)+(MINUTE(J10)*60)+SECOND(J10)</f>
        <v>8</v>
      </c>
      <c r="L10" s="1">
        <f aca="true" t="shared" si="2" ref="L10:L46">IF(ABS(K10)&gt;100,100,IF(ABS(K10)&gt;0,ABS(K10)-0,0))</f>
        <v>8</v>
      </c>
      <c r="M10" s="5">
        <f aca="true" t="shared" si="3" ref="M10:M46">F10+L10*V10</f>
        <v>7.808</v>
      </c>
      <c r="N10" s="5">
        <v>0</v>
      </c>
      <c r="O10" s="5"/>
      <c r="P10" s="6">
        <v>0.0269444444444444</v>
      </c>
      <c r="Q10" s="6">
        <v>0.027037037037037037</v>
      </c>
      <c r="R10" s="6">
        <f aca="true" t="shared" si="4" ref="R10:R36">ABS(P10-Q10)</f>
        <v>9.259259259263714E-05</v>
      </c>
      <c r="S10" s="5">
        <f aca="true" t="shared" si="5" ref="S10:S46">(HOUR(R10)*3600)+(MINUTE(R10)*60)+SECOND(R10)</f>
        <v>8</v>
      </c>
      <c r="T10" s="1">
        <f aca="true" t="shared" si="6" ref="T10:T46">IF(ABS(S10)&gt;100,100,IF(ABS(S10)&gt;0,ABS(S10)-0,0))</f>
        <v>8</v>
      </c>
      <c r="U10" s="5">
        <f aca="true" t="shared" si="7" ref="U10:U46">N10+T10*V10</f>
        <v>7.808</v>
      </c>
      <c r="V10" s="18">
        <f aca="true" t="shared" si="8" ref="V10:V46">(E10-1000)/1000</f>
        <v>0.976</v>
      </c>
      <c r="W10" s="22">
        <f aca="true" t="shared" si="9" ref="W10:W46">M10+U10</f>
        <v>15.616</v>
      </c>
    </row>
    <row r="11" spans="1:23" ht="15">
      <c r="A11" s="4">
        <v>2</v>
      </c>
      <c r="B11" s="4">
        <v>33</v>
      </c>
      <c r="C11" s="1" t="s">
        <v>52</v>
      </c>
      <c r="D11" s="1" t="s">
        <v>53</v>
      </c>
      <c r="E11" s="4">
        <v>1980</v>
      </c>
      <c r="F11" s="5">
        <v>0</v>
      </c>
      <c r="G11" s="5"/>
      <c r="H11" s="6">
        <v>0.0371296296296296</v>
      </c>
      <c r="I11" s="6">
        <v>0.03726851851851851</v>
      </c>
      <c r="J11" s="6">
        <f t="shared" si="0"/>
        <v>0.0001388888888889106</v>
      </c>
      <c r="K11" s="5">
        <f t="shared" si="1"/>
        <v>12</v>
      </c>
      <c r="L11" s="1">
        <f t="shared" si="2"/>
        <v>12</v>
      </c>
      <c r="M11" s="5">
        <f t="shared" si="3"/>
        <v>11.76</v>
      </c>
      <c r="N11" s="5">
        <v>0</v>
      </c>
      <c r="O11" s="5"/>
      <c r="P11" s="6">
        <v>0.0269444444444444</v>
      </c>
      <c r="Q11" s="6">
        <v>0.02638888888888889</v>
      </c>
      <c r="R11" s="6">
        <f t="shared" si="4"/>
        <v>0.0005555555555555106</v>
      </c>
      <c r="S11" s="5">
        <f t="shared" si="5"/>
        <v>48</v>
      </c>
      <c r="T11" s="1">
        <f t="shared" si="6"/>
        <v>48</v>
      </c>
      <c r="U11" s="5">
        <f t="shared" si="7"/>
        <v>47.04</v>
      </c>
      <c r="V11" s="18">
        <f t="shared" si="8"/>
        <v>0.98</v>
      </c>
      <c r="W11" s="22">
        <f t="shared" si="9"/>
        <v>58.8</v>
      </c>
    </row>
    <row r="12" spans="1:23" ht="15">
      <c r="A12" s="4">
        <v>3</v>
      </c>
      <c r="B12" s="4">
        <v>15</v>
      </c>
      <c r="C12" s="1" t="s">
        <v>21</v>
      </c>
      <c r="D12" s="1" t="s">
        <v>22</v>
      </c>
      <c r="E12" s="4">
        <v>2011</v>
      </c>
      <c r="F12" s="5">
        <v>0</v>
      </c>
      <c r="G12" s="5"/>
      <c r="H12" s="6">
        <v>0.0371296296296296</v>
      </c>
      <c r="I12" s="6">
        <v>0.03615740740740741</v>
      </c>
      <c r="J12" s="6">
        <f t="shared" si="0"/>
        <v>0.0009722222222221938</v>
      </c>
      <c r="K12" s="5">
        <f t="shared" si="1"/>
        <v>84</v>
      </c>
      <c r="L12" s="1">
        <f t="shared" si="2"/>
        <v>84</v>
      </c>
      <c r="M12" s="5">
        <f t="shared" si="3"/>
        <v>84.92399999999999</v>
      </c>
      <c r="N12" s="5">
        <v>0</v>
      </c>
      <c r="O12" s="5"/>
      <c r="P12" s="6">
        <v>0.0269444444444444</v>
      </c>
      <c r="Q12" s="6">
        <v>0.02685185185185185</v>
      </c>
      <c r="R12" s="6">
        <f t="shared" si="4"/>
        <v>9.25925925925504E-05</v>
      </c>
      <c r="S12" s="5">
        <f t="shared" si="5"/>
        <v>8</v>
      </c>
      <c r="T12" s="1">
        <f t="shared" si="6"/>
        <v>8</v>
      </c>
      <c r="U12" s="5">
        <f t="shared" si="7"/>
        <v>8.088</v>
      </c>
      <c r="V12" s="18">
        <f t="shared" si="8"/>
        <v>1.011</v>
      </c>
      <c r="W12" s="22">
        <f t="shared" si="9"/>
        <v>93.01199999999999</v>
      </c>
    </row>
    <row r="13" spans="1:23" ht="15">
      <c r="A13" s="4">
        <v>4</v>
      </c>
      <c r="B13" s="4">
        <v>41</v>
      </c>
      <c r="C13" s="1" t="s">
        <v>69</v>
      </c>
      <c r="D13" s="1" t="s">
        <v>70</v>
      </c>
      <c r="E13" s="4">
        <v>1984</v>
      </c>
      <c r="F13" s="5">
        <v>0</v>
      </c>
      <c r="G13" s="5"/>
      <c r="H13" s="6">
        <v>0.0371296296296296</v>
      </c>
      <c r="I13" s="6">
        <v>0.04417824074074075</v>
      </c>
      <c r="J13" s="6">
        <f t="shared" si="0"/>
        <v>0.007048611111111144</v>
      </c>
      <c r="K13" s="5">
        <f t="shared" si="1"/>
        <v>609</v>
      </c>
      <c r="L13" s="1">
        <f t="shared" si="2"/>
        <v>100</v>
      </c>
      <c r="M13" s="5">
        <f t="shared" si="3"/>
        <v>98.4</v>
      </c>
      <c r="N13" s="5">
        <v>0</v>
      </c>
      <c r="O13" s="5"/>
      <c r="P13" s="6">
        <v>0.0269444444444444</v>
      </c>
      <c r="Q13" s="6">
        <v>0.026909722222222224</v>
      </c>
      <c r="R13" s="6">
        <f t="shared" si="4"/>
        <v>3.472222222217561E-05</v>
      </c>
      <c r="S13" s="5">
        <f t="shared" si="5"/>
        <v>3</v>
      </c>
      <c r="T13" s="1">
        <f t="shared" si="6"/>
        <v>3</v>
      </c>
      <c r="U13" s="5">
        <f t="shared" si="7"/>
        <v>2.952</v>
      </c>
      <c r="V13" s="18">
        <f t="shared" si="8"/>
        <v>0.984</v>
      </c>
      <c r="W13" s="22">
        <f t="shared" si="9"/>
        <v>101.352</v>
      </c>
    </row>
    <row r="14" spans="1:23" ht="15">
      <c r="A14" s="4">
        <v>5</v>
      </c>
      <c r="B14" s="4">
        <v>39</v>
      </c>
      <c r="C14" s="1" t="s">
        <v>65</v>
      </c>
      <c r="D14" s="1" t="s">
        <v>66</v>
      </c>
      <c r="E14" s="4">
        <v>1983</v>
      </c>
      <c r="F14" s="5">
        <v>0</v>
      </c>
      <c r="G14" s="5"/>
      <c r="H14" s="6">
        <v>0.0371296296296296</v>
      </c>
      <c r="I14" s="6">
        <v>0.0344212962962963</v>
      </c>
      <c r="J14" s="6">
        <f t="shared" si="0"/>
        <v>0.0027083333333333057</v>
      </c>
      <c r="K14" s="5">
        <f t="shared" si="1"/>
        <v>234</v>
      </c>
      <c r="L14" s="1">
        <f t="shared" si="2"/>
        <v>100</v>
      </c>
      <c r="M14" s="5">
        <f t="shared" si="3"/>
        <v>98.3</v>
      </c>
      <c r="N14" s="5">
        <v>0</v>
      </c>
      <c r="O14" s="5"/>
      <c r="P14" s="6">
        <v>0.0269444444444444</v>
      </c>
      <c r="Q14" s="6">
        <v>0.02685185185185185</v>
      </c>
      <c r="R14" s="6">
        <f t="shared" si="4"/>
        <v>9.25925925925504E-05</v>
      </c>
      <c r="S14" s="5">
        <f t="shared" si="5"/>
        <v>8</v>
      </c>
      <c r="T14" s="1">
        <f t="shared" si="6"/>
        <v>8</v>
      </c>
      <c r="U14" s="5">
        <f t="shared" si="7"/>
        <v>7.864</v>
      </c>
      <c r="V14" s="18">
        <f t="shared" si="8"/>
        <v>0.983</v>
      </c>
      <c r="W14" s="22">
        <f t="shared" si="9"/>
        <v>106.164</v>
      </c>
    </row>
    <row r="15" spans="1:23" ht="15">
      <c r="A15" s="4">
        <v>6</v>
      </c>
      <c r="B15" s="4">
        <v>46</v>
      </c>
      <c r="C15" s="1" t="s">
        <v>78</v>
      </c>
      <c r="D15" s="1" t="s">
        <v>79</v>
      </c>
      <c r="E15" s="4">
        <v>1990</v>
      </c>
      <c r="F15" s="5">
        <v>0</v>
      </c>
      <c r="G15" s="5"/>
      <c r="H15" s="6">
        <v>0.0371296296296296</v>
      </c>
      <c r="I15" s="6">
        <v>0.03706018518518519</v>
      </c>
      <c r="J15" s="6">
        <f t="shared" si="0"/>
        <v>6.944444444441367E-05</v>
      </c>
      <c r="K15" s="5">
        <f t="shared" si="1"/>
        <v>6</v>
      </c>
      <c r="L15" s="1">
        <f t="shared" si="2"/>
        <v>6</v>
      </c>
      <c r="M15" s="5">
        <f t="shared" si="3"/>
        <v>5.9399999999999995</v>
      </c>
      <c r="N15" s="5">
        <v>100</v>
      </c>
      <c r="O15" s="5"/>
      <c r="P15" s="6">
        <v>0.0269444444444444</v>
      </c>
      <c r="Q15" s="6">
        <v>0.026967592592592595</v>
      </c>
      <c r="R15" s="6">
        <f t="shared" si="4"/>
        <v>2.3148148148195713E-05</v>
      </c>
      <c r="S15" s="5">
        <f t="shared" si="5"/>
        <v>2</v>
      </c>
      <c r="T15" s="1">
        <f t="shared" si="6"/>
        <v>2</v>
      </c>
      <c r="U15" s="5">
        <f t="shared" si="7"/>
        <v>101.98</v>
      </c>
      <c r="V15" s="18">
        <f t="shared" si="8"/>
        <v>0.99</v>
      </c>
      <c r="W15" s="22">
        <f t="shared" si="9"/>
        <v>107.92</v>
      </c>
    </row>
    <row r="16" spans="1:23" ht="15">
      <c r="A16" s="4">
        <v>7</v>
      </c>
      <c r="B16" s="4">
        <v>48</v>
      </c>
      <c r="C16" s="1" t="s">
        <v>82</v>
      </c>
      <c r="D16" s="1" t="s">
        <v>83</v>
      </c>
      <c r="E16" s="4">
        <v>1990</v>
      </c>
      <c r="F16" s="5">
        <v>100</v>
      </c>
      <c r="G16" s="5"/>
      <c r="H16" s="6">
        <v>0.0371296296296296</v>
      </c>
      <c r="I16" s="6">
        <v>0.036875</v>
      </c>
      <c r="J16" s="6">
        <f t="shared" si="0"/>
        <v>0.00025462962962960467</v>
      </c>
      <c r="K16" s="5">
        <f t="shared" si="1"/>
        <v>22</v>
      </c>
      <c r="L16" s="1">
        <f t="shared" si="2"/>
        <v>22</v>
      </c>
      <c r="M16" s="5">
        <f t="shared" si="3"/>
        <v>121.78</v>
      </c>
      <c r="N16" s="5">
        <v>0</v>
      </c>
      <c r="O16" s="5"/>
      <c r="P16" s="6">
        <v>0.0269444444444444</v>
      </c>
      <c r="Q16" s="6">
        <v>0.026828703703703702</v>
      </c>
      <c r="R16" s="6">
        <f t="shared" si="4"/>
        <v>0.00011574074074069754</v>
      </c>
      <c r="S16" s="5">
        <f t="shared" si="5"/>
        <v>10</v>
      </c>
      <c r="T16" s="1">
        <f t="shared" si="6"/>
        <v>10</v>
      </c>
      <c r="U16" s="5">
        <f t="shared" si="7"/>
        <v>9.9</v>
      </c>
      <c r="V16" s="18">
        <f t="shared" si="8"/>
        <v>0.99</v>
      </c>
      <c r="W16" s="22">
        <f t="shared" si="9"/>
        <v>131.68</v>
      </c>
    </row>
    <row r="17" spans="1:23" ht="15">
      <c r="A17" s="4">
        <v>8</v>
      </c>
      <c r="B17" s="4">
        <v>40</v>
      </c>
      <c r="C17" s="1" t="s">
        <v>67</v>
      </c>
      <c r="D17" s="1" t="s">
        <v>68</v>
      </c>
      <c r="E17" s="4">
        <v>1984</v>
      </c>
      <c r="F17" s="5">
        <v>0</v>
      </c>
      <c r="G17" s="5"/>
      <c r="H17" s="6">
        <v>0.0371296296296296</v>
      </c>
      <c r="I17" s="6">
        <v>0.037349537037037035</v>
      </c>
      <c r="J17" s="6">
        <f t="shared" si="0"/>
        <v>0.00021990740740743253</v>
      </c>
      <c r="K17" s="5">
        <f t="shared" si="1"/>
        <v>19</v>
      </c>
      <c r="L17" s="1">
        <f t="shared" si="2"/>
        <v>19</v>
      </c>
      <c r="M17" s="5">
        <f t="shared" si="3"/>
        <v>18.695999999999998</v>
      </c>
      <c r="N17" s="5">
        <v>100</v>
      </c>
      <c r="O17" s="5"/>
      <c r="P17" s="6">
        <v>0.0269444444444444</v>
      </c>
      <c r="Q17" s="6">
        <v>0.027164351851851853</v>
      </c>
      <c r="R17" s="6">
        <f t="shared" si="4"/>
        <v>0.00021990740740745335</v>
      </c>
      <c r="S17" s="5">
        <f t="shared" si="5"/>
        <v>19</v>
      </c>
      <c r="T17" s="1">
        <f t="shared" si="6"/>
        <v>19</v>
      </c>
      <c r="U17" s="5">
        <f t="shared" si="7"/>
        <v>118.696</v>
      </c>
      <c r="V17" s="18">
        <f t="shared" si="8"/>
        <v>0.984</v>
      </c>
      <c r="W17" s="22">
        <f t="shared" si="9"/>
        <v>137.392</v>
      </c>
    </row>
    <row r="18" spans="1:23" ht="15">
      <c r="A18" s="4">
        <v>9</v>
      </c>
      <c r="B18" s="4">
        <v>23</v>
      </c>
      <c r="C18" s="1" t="s">
        <v>35</v>
      </c>
      <c r="D18" s="1" t="s">
        <v>36</v>
      </c>
      <c r="E18" s="4">
        <v>1965</v>
      </c>
      <c r="F18" s="5">
        <v>200</v>
      </c>
      <c r="G18" s="5"/>
      <c r="H18" s="6">
        <v>0.0371296296296296</v>
      </c>
      <c r="I18" s="6">
        <v>0.037349537037037035</v>
      </c>
      <c r="J18" s="6">
        <f t="shared" si="0"/>
        <v>0.00021990740740743253</v>
      </c>
      <c r="K18" s="5">
        <f t="shared" si="1"/>
        <v>19</v>
      </c>
      <c r="L18" s="1">
        <f t="shared" si="2"/>
        <v>19</v>
      </c>
      <c r="M18" s="5">
        <f t="shared" si="3"/>
        <v>218.335</v>
      </c>
      <c r="N18" s="5">
        <v>0</v>
      </c>
      <c r="O18" s="5"/>
      <c r="P18" s="6">
        <v>0.0269444444444444</v>
      </c>
      <c r="Q18" s="6">
        <v>0.026967592592592595</v>
      </c>
      <c r="R18" s="6">
        <f t="shared" si="4"/>
        <v>2.3148148148195713E-05</v>
      </c>
      <c r="S18" s="5">
        <f t="shared" si="5"/>
        <v>2</v>
      </c>
      <c r="T18" s="1">
        <f t="shared" si="6"/>
        <v>2</v>
      </c>
      <c r="U18" s="5">
        <f t="shared" si="7"/>
        <v>1.93</v>
      </c>
      <c r="V18" s="18">
        <f t="shared" si="8"/>
        <v>0.965</v>
      </c>
      <c r="W18" s="22">
        <f t="shared" si="9"/>
        <v>220.26500000000001</v>
      </c>
    </row>
    <row r="19" spans="1:23" ht="15">
      <c r="A19" s="4">
        <v>10</v>
      </c>
      <c r="B19" s="4">
        <v>31</v>
      </c>
      <c r="C19" s="1" t="s">
        <v>49</v>
      </c>
      <c r="D19" s="1" t="s">
        <v>50</v>
      </c>
      <c r="E19" s="4">
        <v>1978</v>
      </c>
      <c r="F19" s="5">
        <v>200</v>
      </c>
      <c r="G19" s="5"/>
      <c r="H19" s="6">
        <v>0.0371296296296296</v>
      </c>
      <c r="I19" s="6">
        <v>0.03716435185185185</v>
      </c>
      <c r="J19" s="6">
        <f t="shared" si="0"/>
        <v>3.472222222224847E-05</v>
      </c>
      <c r="K19" s="5">
        <f t="shared" si="1"/>
        <v>3</v>
      </c>
      <c r="L19" s="1">
        <f t="shared" si="2"/>
        <v>3</v>
      </c>
      <c r="M19" s="5">
        <f t="shared" si="3"/>
        <v>202.934</v>
      </c>
      <c r="N19" s="5">
        <v>100</v>
      </c>
      <c r="O19" s="5"/>
      <c r="P19" s="6">
        <v>0.0269444444444444</v>
      </c>
      <c r="Q19" s="6">
        <v>0.027037037037037037</v>
      </c>
      <c r="R19" s="6">
        <f t="shared" si="4"/>
        <v>9.259259259263714E-05</v>
      </c>
      <c r="S19" s="5">
        <f t="shared" si="5"/>
        <v>8</v>
      </c>
      <c r="T19" s="1">
        <f t="shared" si="6"/>
        <v>8</v>
      </c>
      <c r="U19" s="5">
        <f t="shared" si="7"/>
        <v>107.824</v>
      </c>
      <c r="V19" s="18">
        <f t="shared" si="8"/>
        <v>0.978</v>
      </c>
      <c r="W19" s="22">
        <f t="shared" si="9"/>
        <v>310.758</v>
      </c>
    </row>
    <row r="20" spans="1:23" ht="15">
      <c r="A20" s="4">
        <v>11</v>
      </c>
      <c r="B20" s="4">
        <v>49</v>
      </c>
      <c r="C20" s="1" t="s">
        <v>84</v>
      </c>
      <c r="D20" s="1" t="s">
        <v>85</v>
      </c>
      <c r="E20" s="4">
        <v>1993</v>
      </c>
      <c r="F20" s="5">
        <v>200</v>
      </c>
      <c r="G20" s="5"/>
      <c r="H20" s="6">
        <v>0.0371296296296296</v>
      </c>
      <c r="I20" s="6">
        <v>0.037141203703703704</v>
      </c>
      <c r="J20" s="6">
        <f t="shared" si="0"/>
        <v>1.1574074074101326E-05</v>
      </c>
      <c r="K20" s="5">
        <f t="shared" si="1"/>
        <v>1</v>
      </c>
      <c r="L20" s="1">
        <f t="shared" si="2"/>
        <v>1</v>
      </c>
      <c r="M20" s="5">
        <f t="shared" si="3"/>
        <v>200.993</v>
      </c>
      <c r="N20" s="5">
        <v>100</v>
      </c>
      <c r="O20" s="5"/>
      <c r="P20" s="6">
        <v>0.0269444444444444</v>
      </c>
      <c r="Q20" s="6">
        <v>0.025555555555555554</v>
      </c>
      <c r="R20" s="6">
        <f t="shared" si="4"/>
        <v>0.0013888888888888458</v>
      </c>
      <c r="S20" s="5">
        <f t="shared" si="5"/>
        <v>120</v>
      </c>
      <c r="T20" s="1">
        <f t="shared" si="6"/>
        <v>100</v>
      </c>
      <c r="U20" s="5">
        <f t="shared" si="7"/>
        <v>199.3</v>
      </c>
      <c r="V20" s="18">
        <f t="shared" si="8"/>
        <v>0.993</v>
      </c>
      <c r="W20" s="22">
        <f t="shared" si="9"/>
        <v>400.293</v>
      </c>
    </row>
    <row r="21" spans="1:23" ht="15">
      <c r="A21" s="4">
        <v>12</v>
      </c>
      <c r="B21" s="4">
        <v>28</v>
      </c>
      <c r="C21" s="1" t="s">
        <v>43</v>
      </c>
      <c r="D21" s="1" t="s">
        <v>44</v>
      </c>
      <c r="E21" s="4">
        <v>1985</v>
      </c>
      <c r="F21" s="5">
        <v>100</v>
      </c>
      <c r="G21" s="5"/>
      <c r="H21" s="6">
        <v>0.0371296296296296</v>
      </c>
      <c r="I21" s="6">
        <v>0.04452546296296297</v>
      </c>
      <c r="J21" s="6">
        <f t="shared" si="0"/>
        <v>0.007395833333333365</v>
      </c>
      <c r="K21" s="5">
        <f t="shared" si="1"/>
        <v>639</v>
      </c>
      <c r="L21" s="1">
        <f t="shared" si="2"/>
        <v>100</v>
      </c>
      <c r="M21" s="5">
        <f t="shared" si="3"/>
        <v>198.5</v>
      </c>
      <c r="N21" s="5">
        <v>200</v>
      </c>
      <c r="O21" s="5"/>
      <c r="P21" s="6">
        <v>0.0269444444444444</v>
      </c>
      <c r="Q21" s="6">
        <v>0.022997685185185187</v>
      </c>
      <c r="R21" s="6">
        <f t="shared" si="4"/>
        <v>0.003946759259259212</v>
      </c>
      <c r="S21" s="5">
        <f t="shared" si="5"/>
        <v>341</v>
      </c>
      <c r="T21" s="1">
        <f t="shared" si="6"/>
        <v>100</v>
      </c>
      <c r="U21" s="5">
        <f t="shared" si="7"/>
        <v>298.5</v>
      </c>
      <c r="V21" s="18">
        <f t="shared" si="8"/>
        <v>0.985</v>
      </c>
      <c r="W21" s="22">
        <f t="shared" si="9"/>
        <v>497</v>
      </c>
    </row>
    <row r="22" spans="1:23" ht="15">
      <c r="A22" s="4">
        <v>13</v>
      </c>
      <c r="B22" s="4">
        <v>50</v>
      </c>
      <c r="C22" s="1" t="s">
        <v>86</v>
      </c>
      <c r="D22" s="1" t="s">
        <v>87</v>
      </c>
      <c r="E22" s="4">
        <v>1993</v>
      </c>
      <c r="F22" s="5">
        <v>100</v>
      </c>
      <c r="G22" s="5"/>
      <c r="H22" s="6">
        <v>0.0371296296296296</v>
      </c>
      <c r="I22" s="6">
        <v>0.0419212962962963</v>
      </c>
      <c r="J22" s="6">
        <f t="shared" si="0"/>
        <v>0.004791666666666694</v>
      </c>
      <c r="K22" s="5">
        <f t="shared" si="1"/>
        <v>414</v>
      </c>
      <c r="L22" s="1">
        <f t="shared" si="2"/>
        <v>100</v>
      </c>
      <c r="M22" s="5">
        <f t="shared" si="3"/>
        <v>199.3</v>
      </c>
      <c r="N22" s="5">
        <v>200</v>
      </c>
      <c r="O22" s="5"/>
      <c r="P22" s="6">
        <v>0.0269444444444444</v>
      </c>
      <c r="Q22" s="6">
        <v>0.024999999999999998</v>
      </c>
      <c r="R22" s="6">
        <f t="shared" si="4"/>
        <v>0.0019444444444444015</v>
      </c>
      <c r="S22" s="5">
        <f t="shared" si="5"/>
        <v>168</v>
      </c>
      <c r="T22" s="1">
        <f t="shared" si="6"/>
        <v>100</v>
      </c>
      <c r="U22" s="5">
        <f t="shared" si="7"/>
        <v>299.3</v>
      </c>
      <c r="V22" s="18">
        <f t="shared" si="8"/>
        <v>0.993</v>
      </c>
      <c r="W22" s="22">
        <f t="shared" si="9"/>
        <v>498.6</v>
      </c>
    </row>
    <row r="23" spans="1:23" ht="15">
      <c r="A23" s="4">
        <v>14</v>
      </c>
      <c r="B23" s="4">
        <v>45</v>
      </c>
      <c r="C23" s="1" t="s">
        <v>76</v>
      </c>
      <c r="D23" s="1" t="s">
        <v>77</v>
      </c>
      <c r="E23" s="4">
        <v>1989</v>
      </c>
      <c r="F23" s="5">
        <v>300</v>
      </c>
      <c r="G23" s="5"/>
      <c r="H23" s="6">
        <v>0.0371296296296296</v>
      </c>
      <c r="I23" s="6">
        <v>0.03993055555555556</v>
      </c>
      <c r="J23" s="6">
        <f t="shared" si="0"/>
        <v>0.0028009259259259567</v>
      </c>
      <c r="K23" s="5">
        <f t="shared" si="1"/>
        <v>242</v>
      </c>
      <c r="L23" s="1">
        <f t="shared" si="2"/>
        <v>100</v>
      </c>
      <c r="M23" s="5">
        <f t="shared" si="3"/>
        <v>398.9</v>
      </c>
      <c r="N23" s="5">
        <v>100</v>
      </c>
      <c r="O23" s="5"/>
      <c r="P23" s="6">
        <v>0.0269444444444444</v>
      </c>
      <c r="Q23" s="6">
        <v>0.027002314814814812</v>
      </c>
      <c r="R23" s="6">
        <f t="shared" si="4"/>
        <v>5.7870370370412955E-05</v>
      </c>
      <c r="S23" s="5">
        <f t="shared" si="5"/>
        <v>5</v>
      </c>
      <c r="T23" s="1">
        <f t="shared" si="6"/>
        <v>5</v>
      </c>
      <c r="U23" s="5">
        <f t="shared" si="7"/>
        <v>104.945</v>
      </c>
      <c r="V23" s="18">
        <f t="shared" si="8"/>
        <v>0.989</v>
      </c>
      <c r="W23" s="22">
        <f t="shared" si="9"/>
        <v>503.84499999999997</v>
      </c>
    </row>
    <row r="24" spans="1:23" ht="15">
      <c r="A24" s="4">
        <v>15</v>
      </c>
      <c r="B24" s="4">
        <v>21</v>
      </c>
      <c r="C24" s="1" t="s">
        <v>33</v>
      </c>
      <c r="D24" s="1" t="s">
        <v>24</v>
      </c>
      <c r="E24" s="4">
        <v>1986</v>
      </c>
      <c r="F24" s="5">
        <v>100</v>
      </c>
      <c r="G24" s="5"/>
      <c r="H24" s="6">
        <v>0.0371296296296296</v>
      </c>
      <c r="I24" s="6">
        <v>0.04598379629629629</v>
      </c>
      <c r="J24" s="6">
        <f t="shared" si="0"/>
        <v>0.00885416666666669</v>
      </c>
      <c r="K24" s="5">
        <f t="shared" si="1"/>
        <v>765</v>
      </c>
      <c r="L24" s="1">
        <f t="shared" si="2"/>
        <v>100</v>
      </c>
      <c r="M24" s="5">
        <f t="shared" si="3"/>
        <v>198.6</v>
      </c>
      <c r="N24" s="5">
        <v>300</v>
      </c>
      <c r="O24" s="5"/>
      <c r="P24" s="6">
        <v>0.0269444444444444</v>
      </c>
      <c r="Q24" s="6">
        <v>0.027037037037037037</v>
      </c>
      <c r="R24" s="6">
        <f t="shared" si="4"/>
        <v>9.259259259263714E-05</v>
      </c>
      <c r="S24" s="5">
        <f t="shared" si="5"/>
        <v>8</v>
      </c>
      <c r="T24" s="1">
        <f t="shared" si="6"/>
        <v>8</v>
      </c>
      <c r="U24" s="5">
        <f t="shared" si="7"/>
        <v>307.888</v>
      </c>
      <c r="V24" s="18">
        <f t="shared" si="8"/>
        <v>0.986</v>
      </c>
      <c r="W24" s="22">
        <f t="shared" si="9"/>
        <v>506.48799999999994</v>
      </c>
    </row>
    <row r="25" spans="1:23" ht="15">
      <c r="A25" s="4">
        <v>16</v>
      </c>
      <c r="B25" s="4">
        <v>24</v>
      </c>
      <c r="C25" s="1" t="s">
        <v>37</v>
      </c>
      <c r="D25" s="1" t="s">
        <v>38</v>
      </c>
      <c r="E25" s="4">
        <v>1965</v>
      </c>
      <c r="F25" s="5">
        <v>400</v>
      </c>
      <c r="G25" s="5"/>
      <c r="H25" s="6">
        <v>0.0371296296296296</v>
      </c>
      <c r="I25" s="6">
        <v>0.0372337962962963</v>
      </c>
      <c r="J25" s="6">
        <f t="shared" si="0"/>
        <v>0.00010416666666669683</v>
      </c>
      <c r="K25" s="5">
        <f t="shared" si="1"/>
        <v>9</v>
      </c>
      <c r="L25" s="1">
        <f t="shared" si="2"/>
        <v>9</v>
      </c>
      <c r="M25" s="5">
        <f t="shared" si="3"/>
        <v>408.685</v>
      </c>
      <c r="N25" s="5">
        <v>100</v>
      </c>
      <c r="O25" s="5"/>
      <c r="P25" s="6">
        <v>0.0269444444444444</v>
      </c>
      <c r="Q25" s="6">
        <v>0.02701388888888889</v>
      </c>
      <c r="R25" s="6">
        <f t="shared" si="4"/>
        <v>6.944444444449E-05</v>
      </c>
      <c r="S25" s="5">
        <f t="shared" si="5"/>
        <v>6</v>
      </c>
      <c r="T25" s="1">
        <f t="shared" si="6"/>
        <v>6</v>
      </c>
      <c r="U25" s="5">
        <f t="shared" si="7"/>
        <v>105.79</v>
      </c>
      <c r="V25" s="18">
        <f t="shared" si="8"/>
        <v>0.965</v>
      </c>
      <c r="W25" s="22">
        <f t="shared" si="9"/>
        <v>514.475</v>
      </c>
    </row>
    <row r="26" spans="1:23" ht="15">
      <c r="A26" s="4">
        <v>17</v>
      </c>
      <c r="B26" s="4">
        <v>27</v>
      </c>
      <c r="C26" s="1" t="s">
        <v>41</v>
      </c>
      <c r="D26" s="1" t="s">
        <v>42</v>
      </c>
      <c r="E26" s="4">
        <v>1976</v>
      </c>
      <c r="F26" s="5">
        <v>300</v>
      </c>
      <c r="G26" s="5"/>
      <c r="H26" s="6">
        <v>0.0371296296296296</v>
      </c>
      <c r="I26" s="6">
        <v>0.050567129629629635</v>
      </c>
      <c r="J26" s="6">
        <f t="shared" si="0"/>
        <v>0.013437500000000033</v>
      </c>
      <c r="K26" s="5">
        <f t="shared" si="1"/>
        <v>1161</v>
      </c>
      <c r="L26" s="1">
        <f t="shared" si="2"/>
        <v>100</v>
      </c>
      <c r="M26" s="5">
        <f t="shared" si="3"/>
        <v>397.6</v>
      </c>
      <c r="N26" s="5">
        <v>100</v>
      </c>
      <c r="O26" s="5"/>
      <c r="P26" s="6">
        <v>0.0269444444444444</v>
      </c>
      <c r="Q26" s="6">
        <v>0.02803240740740741</v>
      </c>
      <c r="R26" s="6">
        <f t="shared" si="4"/>
        <v>0.0010879629629630093</v>
      </c>
      <c r="S26" s="5">
        <f t="shared" si="5"/>
        <v>94</v>
      </c>
      <c r="T26" s="1">
        <f t="shared" si="6"/>
        <v>94</v>
      </c>
      <c r="U26" s="5">
        <f t="shared" si="7"/>
        <v>191.744</v>
      </c>
      <c r="V26" s="18">
        <f t="shared" si="8"/>
        <v>0.976</v>
      </c>
      <c r="W26" s="22">
        <f t="shared" si="9"/>
        <v>589.344</v>
      </c>
    </row>
    <row r="27" spans="1:23" ht="15">
      <c r="A27" s="4">
        <v>18</v>
      </c>
      <c r="B27" s="4">
        <v>26</v>
      </c>
      <c r="C27" s="1" t="s">
        <v>39</v>
      </c>
      <c r="D27" s="1" t="s">
        <v>40</v>
      </c>
      <c r="E27" s="4">
        <v>1976</v>
      </c>
      <c r="F27" s="5">
        <v>200</v>
      </c>
      <c r="G27" s="5"/>
      <c r="H27" s="6">
        <v>0.0371296296296296</v>
      </c>
      <c r="I27" s="6">
        <v>0.04289351851851852</v>
      </c>
      <c r="J27" s="6">
        <f t="shared" si="0"/>
        <v>0.005763888888888916</v>
      </c>
      <c r="K27" s="5">
        <f t="shared" si="1"/>
        <v>498</v>
      </c>
      <c r="L27" s="1">
        <f t="shared" si="2"/>
        <v>100</v>
      </c>
      <c r="M27" s="5">
        <f t="shared" si="3"/>
        <v>297.6</v>
      </c>
      <c r="N27" s="5">
        <v>200</v>
      </c>
      <c r="O27" s="5"/>
      <c r="P27" s="6">
        <v>0.0269444444444444</v>
      </c>
      <c r="Q27" s="6">
        <v>0.03408564814814815</v>
      </c>
      <c r="R27" s="6">
        <f t="shared" si="4"/>
        <v>0.00714120370370375</v>
      </c>
      <c r="S27" s="5">
        <f t="shared" si="5"/>
        <v>617</v>
      </c>
      <c r="T27" s="1">
        <f t="shared" si="6"/>
        <v>100</v>
      </c>
      <c r="U27" s="5">
        <f t="shared" si="7"/>
        <v>297.6</v>
      </c>
      <c r="V27" s="18">
        <f t="shared" si="8"/>
        <v>0.976</v>
      </c>
      <c r="W27" s="22">
        <f t="shared" si="9"/>
        <v>595.2</v>
      </c>
    </row>
    <row r="28" spans="1:23" ht="15">
      <c r="A28" s="4">
        <v>19</v>
      </c>
      <c r="B28" s="4">
        <v>16</v>
      </c>
      <c r="C28" s="1" t="s">
        <v>23</v>
      </c>
      <c r="D28" s="1" t="s">
        <v>24</v>
      </c>
      <c r="E28" s="4">
        <v>1986</v>
      </c>
      <c r="F28" s="5">
        <v>300</v>
      </c>
      <c r="G28" s="5"/>
      <c r="H28" s="6">
        <v>0.0371296296296296</v>
      </c>
      <c r="I28" s="6">
        <v>0.04181712962962963</v>
      </c>
      <c r="J28" s="6">
        <f t="shared" si="0"/>
        <v>0.004687500000000025</v>
      </c>
      <c r="K28" s="5">
        <f t="shared" si="1"/>
        <v>405</v>
      </c>
      <c r="L28" s="1">
        <f t="shared" si="2"/>
        <v>100</v>
      </c>
      <c r="M28" s="5">
        <f t="shared" si="3"/>
        <v>398.6</v>
      </c>
      <c r="N28" s="5">
        <v>300</v>
      </c>
      <c r="O28" s="5"/>
      <c r="P28" s="6">
        <v>0.0269444444444444</v>
      </c>
      <c r="Q28" s="6">
        <v>0.02694444444444444</v>
      </c>
      <c r="R28" s="6">
        <f t="shared" si="4"/>
        <v>4.163336342344337E-17</v>
      </c>
      <c r="S28" s="5">
        <f t="shared" si="5"/>
        <v>0</v>
      </c>
      <c r="T28" s="1">
        <f t="shared" si="6"/>
        <v>0</v>
      </c>
      <c r="U28" s="5">
        <f t="shared" si="7"/>
        <v>300</v>
      </c>
      <c r="V28" s="18">
        <f t="shared" si="8"/>
        <v>0.986</v>
      </c>
      <c r="W28" s="22">
        <f t="shared" si="9"/>
        <v>698.6</v>
      </c>
    </row>
    <row r="29" spans="1:23" ht="15">
      <c r="A29" s="4">
        <v>20</v>
      </c>
      <c r="B29" s="4">
        <v>44</v>
      </c>
      <c r="C29" s="1" t="s">
        <v>74</v>
      </c>
      <c r="D29" s="1" t="s">
        <v>75</v>
      </c>
      <c r="E29" s="4">
        <v>1989</v>
      </c>
      <c r="F29" s="5">
        <v>400</v>
      </c>
      <c r="G29" s="5"/>
      <c r="H29" s="6">
        <v>0.0371296296296296</v>
      </c>
      <c r="I29" s="6">
        <v>0.04787037037037037</v>
      </c>
      <c r="J29" s="6">
        <f t="shared" si="0"/>
        <v>0.010740740740740766</v>
      </c>
      <c r="K29" s="5">
        <f t="shared" si="1"/>
        <v>928</v>
      </c>
      <c r="L29" s="1">
        <f t="shared" si="2"/>
        <v>100</v>
      </c>
      <c r="M29" s="5">
        <f t="shared" si="3"/>
        <v>498.9</v>
      </c>
      <c r="N29" s="5">
        <v>200</v>
      </c>
      <c r="O29" s="5"/>
      <c r="P29" s="6">
        <v>0.0269444444444444</v>
      </c>
      <c r="Q29" s="6">
        <v>0.02815972222222222</v>
      </c>
      <c r="R29" s="6">
        <f t="shared" si="4"/>
        <v>0.001215277777777822</v>
      </c>
      <c r="S29" s="5">
        <f t="shared" si="5"/>
        <v>105</v>
      </c>
      <c r="T29" s="1">
        <f t="shared" si="6"/>
        <v>100</v>
      </c>
      <c r="U29" s="5">
        <f t="shared" si="7"/>
        <v>298.9</v>
      </c>
      <c r="V29" s="18">
        <f t="shared" si="8"/>
        <v>0.989</v>
      </c>
      <c r="W29" s="22">
        <f t="shared" si="9"/>
        <v>797.8</v>
      </c>
    </row>
    <row r="30" spans="1:23" ht="15">
      <c r="A30" s="4">
        <v>21</v>
      </c>
      <c r="B30" s="4">
        <v>22</v>
      </c>
      <c r="C30" s="1" t="s">
        <v>34</v>
      </c>
      <c r="D30" s="1" t="s">
        <v>107</v>
      </c>
      <c r="E30" s="4">
        <v>1992</v>
      </c>
      <c r="F30" s="5">
        <v>100</v>
      </c>
      <c r="G30" s="5"/>
      <c r="H30" s="6">
        <v>0.0371296296296296</v>
      </c>
      <c r="I30" s="6">
        <v>0.037627314814814815</v>
      </c>
      <c r="J30" s="6">
        <f t="shared" si="0"/>
        <v>0.0004976851851852121</v>
      </c>
      <c r="K30" s="5">
        <f t="shared" si="1"/>
        <v>43</v>
      </c>
      <c r="L30" s="1">
        <f t="shared" si="2"/>
        <v>43</v>
      </c>
      <c r="M30" s="5">
        <f t="shared" si="3"/>
        <v>142.656</v>
      </c>
      <c r="N30" s="5">
        <v>600</v>
      </c>
      <c r="O30" s="5"/>
      <c r="P30" s="6">
        <v>0.0269444444444444</v>
      </c>
      <c r="Q30" s="6">
        <v>0.021851851851851848</v>
      </c>
      <c r="R30" s="6">
        <f t="shared" si="4"/>
        <v>0.005092592592592551</v>
      </c>
      <c r="S30" s="5">
        <f t="shared" si="5"/>
        <v>440</v>
      </c>
      <c r="T30" s="1">
        <f t="shared" si="6"/>
        <v>100</v>
      </c>
      <c r="U30" s="5">
        <f t="shared" si="7"/>
        <v>699.2</v>
      </c>
      <c r="V30" s="18">
        <f t="shared" si="8"/>
        <v>0.992</v>
      </c>
      <c r="W30" s="22">
        <f t="shared" si="9"/>
        <v>841.856</v>
      </c>
    </row>
    <row r="31" spans="1:23" ht="15">
      <c r="A31" s="4">
        <v>22</v>
      </c>
      <c r="B31" s="4">
        <v>42</v>
      </c>
      <c r="C31" s="1" t="s">
        <v>71</v>
      </c>
      <c r="D31" s="1" t="s">
        <v>72</v>
      </c>
      <c r="E31" s="4">
        <v>1985</v>
      </c>
      <c r="F31" s="5">
        <v>400</v>
      </c>
      <c r="G31" s="5"/>
      <c r="H31" s="6">
        <v>0.0371296296296296</v>
      </c>
      <c r="I31" s="6">
        <v>0.0625</v>
      </c>
      <c r="J31" s="6">
        <f t="shared" si="0"/>
        <v>0.025370370370370397</v>
      </c>
      <c r="K31" s="5">
        <f t="shared" si="1"/>
        <v>2192</v>
      </c>
      <c r="L31" s="1">
        <f t="shared" si="2"/>
        <v>100</v>
      </c>
      <c r="M31" s="5">
        <f t="shared" si="3"/>
        <v>498.5</v>
      </c>
      <c r="N31" s="5">
        <v>300</v>
      </c>
      <c r="O31" s="5"/>
      <c r="P31" s="6">
        <v>0.0269444444444444</v>
      </c>
      <c r="Q31" s="6">
        <v>0.025925925925925925</v>
      </c>
      <c r="R31" s="6">
        <f t="shared" si="4"/>
        <v>0.0010185185185184742</v>
      </c>
      <c r="S31" s="5">
        <f t="shared" si="5"/>
        <v>88</v>
      </c>
      <c r="T31" s="1">
        <f t="shared" si="6"/>
        <v>88</v>
      </c>
      <c r="U31" s="5">
        <f t="shared" si="7"/>
        <v>386.68</v>
      </c>
      <c r="V31" s="18">
        <f t="shared" si="8"/>
        <v>0.985</v>
      </c>
      <c r="W31" s="22">
        <f t="shared" si="9"/>
        <v>885.1800000000001</v>
      </c>
    </row>
    <row r="32" spans="1:23" ht="15">
      <c r="A32" s="4">
        <v>23</v>
      </c>
      <c r="B32" s="4">
        <v>29</v>
      </c>
      <c r="C32" s="1" t="s">
        <v>45</v>
      </c>
      <c r="D32" s="1" t="s">
        <v>46</v>
      </c>
      <c r="E32" s="4">
        <v>1966</v>
      </c>
      <c r="F32" s="5">
        <v>200</v>
      </c>
      <c r="G32" s="5"/>
      <c r="H32" s="6">
        <v>0.0371296296296296</v>
      </c>
      <c r="I32" s="6">
        <v>0.032916666666666664</v>
      </c>
      <c r="J32" s="6">
        <f t="shared" si="0"/>
        <v>0.004212962962962939</v>
      </c>
      <c r="K32" s="5">
        <f t="shared" si="1"/>
        <v>364</v>
      </c>
      <c r="L32" s="1">
        <f t="shared" si="2"/>
        <v>100</v>
      </c>
      <c r="M32" s="5">
        <f t="shared" si="3"/>
        <v>296.6</v>
      </c>
      <c r="N32" s="5">
        <v>500</v>
      </c>
      <c r="O32" s="5"/>
      <c r="P32" s="6">
        <v>0.0269444444444444</v>
      </c>
      <c r="Q32" s="6">
        <v>0.021631944444444443</v>
      </c>
      <c r="R32" s="6">
        <f t="shared" si="4"/>
        <v>0.005312499999999956</v>
      </c>
      <c r="S32" s="5">
        <f t="shared" si="5"/>
        <v>459</v>
      </c>
      <c r="T32" s="1">
        <f t="shared" si="6"/>
        <v>100</v>
      </c>
      <c r="U32" s="5">
        <f t="shared" si="7"/>
        <v>596.6</v>
      </c>
      <c r="V32" s="18">
        <f t="shared" si="8"/>
        <v>0.966</v>
      </c>
      <c r="W32" s="22">
        <f t="shared" si="9"/>
        <v>893.2</v>
      </c>
    </row>
    <row r="33" spans="1:23" ht="15">
      <c r="A33" s="4">
        <v>24</v>
      </c>
      <c r="B33" s="4">
        <v>34</v>
      </c>
      <c r="C33" s="1" t="s">
        <v>54</v>
      </c>
      <c r="D33" s="1" t="s">
        <v>55</v>
      </c>
      <c r="E33" s="4">
        <v>1980</v>
      </c>
      <c r="F33" s="5">
        <v>300</v>
      </c>
      <c r="G33" s="5"/>
      <c r="H33" s="6">
        <v>0.0371296296296296</v>
      </c>
      <c r="I33" s="6">
        <v>0.04173611111111111</v>
      </c>
      <c r="J33" s="6">
        <f t="shared" si="0"/>
        <v>0.00460648148148151</v>
      </c>
      <c r="K33" s="5">
        <f t="shared" si="1"/>
        <v>398</v>
      </c>
      <c r="L33" s="1">
        <f t="shared" si="2"/>
        <v>100</v>
      </c>
      <c r="M33" s="5">
        <f t="shared" si="3"/>
        <v>398</v>
      </c>
      <c r="N33" s="5">
        <v>400</v>
      </c>
      <c r="O33" s="5"/>
      <c r="P33" s="6">
        <v>0.0269444444444444</v>
      </c>
      <c r="Q33" s="6">
        <v>0.022997685185185187</v>
      </c>
      <c r="R33" s="6">
        <f t="shared" si="4"/>
        <v>0.003946759259259212</v>
      </c>
      <c r="S33" s="5">
        <f t="shared" si="5"/>
        <v>341</v>
      </c>
      <c r="T33" s="1">
        <f t="shared" si="6"/>
        <v>100</v>
      </c>
      <c r="U33" s="5">
        <f t="shared" si="7"/>
        <v>498</v>
      </c>
      <c r="V33" s="18">
        <f t="shared" si="8"/>
        <v>0.98</v>
      </c>
      <c r="W33" s="22">
        <f t="shared" si="9"/>
        <v>896</v>
      </c>
    </row>
    <row r="34" spans="1:23" ht="15">
      <c r="A34" s="4">
        <v>25</v>
      </c>
      <c r="B34" s="4">
        <v>17</v>
      </c>
      <c r="C34" s="1" t="s">
        <v>25</v>
      </c>
      <c r="D34" s="1" t="s">
        <v>26</v>
      </c>
      <c r="E34" s="4">
        <v>1989</v>
      </c>
      <c r="F34" s="5">
        <v>300</v>
      </c>
      <c r="G34" s="5"/>
      <c r="H34" s="6">
        <v>0.0371296296296296</v>
      </c>
      <c r="I34" s="6">
        <v>0.035289351851851856</v>
      </c>
      <c r="J34" s="6">
        <f t="shared" si="0"/>
        <v>0.0018402777777777463</v>
      </c>
      <c r="K34" s="5">
        <f t="shared" si="1"/>
        <v>159</v>
      </c>
      <c r="L34" s="1">
        <f t="shared" si="2"/>
        <v>100</v>
      </c>
      <c r="M34" s="5">
        <f t="shared" si="3"/>
        <v>398.9</v>
      </c>
      <c r="N34" s="5">
        <v>500</v>
      </c>
      <c r="O34" s="5"/>
      <c r="P34" s="6">
        <v>0.0269444444444444</v>
      </c>
      <c r="Q34" s="6">
        <v>0.02693287037037037</v>
      </c>
      <c r="R34" s="6">
        <f t="shared" si="4"/>
        <v>1.1574074074028468E-05</v>
      </c>
      <c r="S34" s="5">
        <f t="shared" si="5"/>
        <v>1</v>
      </c>
      <c r="T34" s="1">
        <f t="shared" si="6"/>
        <v>1</v>
      </c>
      <c r="U34" s="5">
        <f t="shared" si="7"/>
        <v>500.989</v>
      </c>
      <c r="V34" s="18">
        <f t="shared" si="8"/>
        <v>0.989</v>
      </c>
      <c r="W34" s="22">
        <f t="shared" si="9"/>
        <v>899.8889999999999</v>
      </c>
    </row>
    <row r="35" spans="1:23" ht="15">
      <c r="A35" s="4">
        <v>26</v>
      </c>
      <c r="B35" s="4">
        <v>35</v>
      </c>
      <c r="C35" s="1" t="s">
        <v>56</v>
      </c>
      <c r="D35" s="1" t="s">
        <v>57</v>
      </c>
      <c r="E35" s="4">
        <v>1980</v>
      </c>
      <c r="F35" s="5">
        <v>200</v>
      </c>
      <c r="G35" s="5"/>
      <c r="H35" s="6">
        <v>0.0371296296296296</v>
      </c>
      <c r="I35" s="6">
        <v>0.0405787037037037</v>
      </c>
      <c r="J35" s="6">
        <f t="shared" si="0"/>
        <v>0.0034490740740740974</v>
      </c>
      <c r="K35" s="5">
        <f t="shared" si="1"/>
        <v>298</v>
      </c>
      <c r="L35" s="1">
        <f t="shared" si="2"/>
        <v>100</v>
      </c>
      <c r="M35" s="5">
        <f t="shared" si="3"/>
        <v>298</v>
      </c>
      <c r="N35" s="5">
        <v>700</v>
      </c>
      <c r="O35" s="5"/>
      <c r="P35" s="6">
        <v>0.0269444444444444</v>
      </c>
      <c r="Q35" s="6">
        <v>0.02684027777777778</v>
      </c>
      <c r="R35" s="6">
        <f t="shared" si="4"/>
        <v>0.0001041666666666205</v>
      </c>
      <c r="S35" s="5">
        <f t="shared" si="5"/>
        <v>9</v>
      </c>
      <c r="T35" s="1">
        <f t="shared" si="6"/>
        <v>9</v>
      </c>
      <c r="U35" s="5">
        <f t="shared" si="7"/>
        <v>708.82</v>
      </c>
      <c r="V35" s="18">
        <f t="shared" si="8"/>
        <v>0.98</v>
      </c>
      <c r="W35" s="22">
        <f t="shared" si="9"/>
        <v>1006.82</v>
      </c>
    </row>
    <row r="36" spans="1:23" ht="15">
      <c r="A36" s="4">
        <v>27</v>
      </c>
      <c r="B36" s="4">
        <v>43</v>
      </c>
      <c r="C36" s="1" t="s">
        <v>73</v>
      </c>
      <c r="D36" s="1" t="s">
        <v>64</v>
      </c>
      <c r="E36" s="4">
        <v>1987</v>
      </c>
      <c r="F36" s="5">
        <v>800</v>
      </c>
      <c r="G36" s="5"/>
      <c r="H36" s="6">
        <v>0.0371296296296296</v>
      </c>
      <c r="I36" s="6">
        <v>0.03699074074074074</v>
      </c>
      <c r="J36" s="6">
        <f t="shared" si="0"/>
        <v>0.00013888888888886203</v>
      </c>
      <c r="K36" s="5">
        <f t="shared" si="1"/>
        <v>12</v>
      </c>
      <c r="L36" s="1">
        <f t="shared" si="2"/>
        <v>12</v>
      </c>
      <c r="M36" s="5">
        <f t="shared" si="3"/>
        <v>811.844</v>
      </c>
      <c r="N36" s="5">
        <v>300</v>
      </c>
      <c r="O36" s="5"/>
      <c r="P36" s="6">
        <v>0.0269444444444444</v>
      </c>
      <c r="Q36" s="6">
        <v>0.026967592592592595</v>
      </c>
      <c r="R36" s="6">
        <f t="shared" si="4"/>
        <v>2.3148148148195713E-05</v>
      </c>
      <c r="S36" s="5">
        <f t="shared" si="5"/>
        <v>2</v>
      </c>
      <c r="T36" s="1">
        <f t="shared" si="6"/>
        <v>2</v>
      </c>
      <c r="U36" s="5">
        <f t="shared" si="7"/>
        <v>301.974</v>
      </c>
      <c r="V36" s="18">
        <f t="shared" si="8"/>
        <v>0.987</v>
      </c>
      <c r="W36" s="22">
        <f t="shared" si="9"/>
        <v>1113.818</v>
      </c>
    </row>
    <row r="37" spans="1:23" ht="15">
      <c r="A37" s="4">
        <v>28</v>
      </c>
      <c r="B37" s="4">
        <v>14</v>
      </c>
      <c r="C37" s="8" t="s">
        <v>20</v>
      </c>
      <c r="D37" s="1" t="s">
        <v>62</v>
      </c>
      <c r="E37" s="4">
        <v>1998</v>
      </c>
      <c r="F37" s="5">
        <v>400</v>
      </c>
      <c r="G37" s="5"/>
      <c r="H37" s="6">
        <v>0.03712962962962963</v>
      </c>
      <c r="I37" s="6">
        <v>0.007870370370370371</v>
      </c>
      <c r="J37" s="6">
        <f t="shared" si="0"/>
        <v>0.02925925925925926</v>
      </c>
      <c r="K37" s="5">
        <f t="shared" si="1"/>
        <v>2528</v>
      </c>
      <c r="L37" s="1">
        <f t="shared" si="2"/>
        <v>100</v>
      </c>
      <c r="M37" s="5">
        <f t="shared" si="3"/>
        <v>499.8</v>
      </c>
      <c r="N37" s="5">
        <v>900</v>
      </c>
      <c r="O37" s="5"/>
      <c r="P37" s="6">
        <v>0.02694444444444444</v>
      </c>
      <c r="Q37" s="6">
        <v>0</v>
      </c>
      <c r="R37" s="6">
        <f>ABS(O37-P37)</f>
        <v>0.02694444444444444</v>
      </c>
      <c r="S37" s="5">
        <f t="shared" si="5"/>
        <v>2328</v>
      </c>
      <c r="T37" s="1">
        <f t="shared" si="6"/>
        <v>100</v>
      </c>
      <c r="U37" s="5">
        <f t="shared" si="7"/>
        <v>999.8</v>
      </c>
      <c r="V37" s="18">
        <f t="shared" si="8"/>
        <v>0.998</v>
      </c>
      <c r="W37" s="22">
        <f t="shared" si="9"/>
        <v>1499.6</v>
      </c>
    </row>
    <row r="38" spans="1:23" ht="15">
      <c r="A38" s="4">
        <v>29</v>
      </c>
      <c r="B38" s="4">
        <v>19</v>
      </c>
      <c r="C38" s="1" t="s">
        <v>29</v>
      </c>
      <c r="D38" s="1" t="s">
        <v>30</v>
      </c>
      <c r="E38" s="4">
        <v>1970</v>
      </c>
      <c r="F38" s="5">
        <v>1500</v>
      </c>
      <c r="G38" s="5"/>
      <c r="H38" s="6">
        <v>0.0371296296296296</v>
      </c>
      <c r="I38" s="6">
        <v>0.042361111111111106</v>
      </c>
      <c r="J38" s="6">
        <f t="shared" si="0"/>
        <v>0.005231481481481504</v>
      </c>
      <c r="K38" s="5">
        <f t="shared" si="1"/>
        <v>452</v>
      </c>
      <c r="L38" s="1">
        <f t="shared" si="2"/>
        <v>100</v>
      </c>
      <c r="M38" s="5">
        <f t="shared" si="3"/>
        <v>1597</v>
      </c>
      <c r="N38" s="5">
        <v>100</v>
      </c>
      <c r="O38" s="5"/>
      <c r="P38" s="6">
        <v>0.0269444444444444</v>
      </c>
      <c r="Q38" s="6">
        <v>0.027372685185185184</v>
      </c>
      <c r="R38" s="6">
        <f aca="true" t="shared" si="10" ref="R38:R46">ABS(P38-Q38)</f>
        <v>0.00042824074074078455</v>
      </c>
      <c r="S38" s="5">
        <f t="shared" si="5"/>
        <v>37</v>
      </c>
      <c r="T38" s="1">
        <f t="shared" si="6"/>
        <v>37</v>
      </c>
      <c r="U38" s="5">
        <f t="shared" si="7"/>
        <v>135.89</v>
      </c>
      <c r="V38" s="18">
        <f t="shared" si="8"/>
        <v>0.97</v>
      </c>
      <c r="W38" s="22">
        <f t="shared" si="9"/>
        <v>1732.8899999999999</v>
      </c>
    </row>
    <row r="39" spans="1:23" ht="15">
      <c r="A39" s="4">
        <v>30</v>
      </c>
      <c r="B39" s="4">
        <v>47</v>
      </c>
      <c r="C39" s="1" t="s">
        <v>80</v>
      </c>
      <c r="D39" s="1" t="s">
        <v>81</v>
      </c>
      <c r="E39" s="4">
        <v>1990</v>
      </c>
      <c r="F39" s="5">
        <v>1900</v>
      </c>
      <c r="G39" s="5"/>
      <c r="H39" s="6">
        <v>0.0371296296296296</v>
      </c>
      <c r="I39" s="6">
        <v>0</v>
      </c>
      <c r="J39" s="6">
        <f t="shared" si="0"/>
        <v>0.0371296296296296</v>
      </c>
      <c r="K39" s="5">
        <f t="shared" si="1"/>
        <v>3208</v>
      </c>
      <c r="L39" s="1">
        <f t="shared" si="2"/>
        <v>100</v>
      </c>
      <c r="M39" s="5">
        <f t="shared" si="3"/>
        <v>1999</v>
      </c>
      <c r="N39" s="5">
        <v>900</v>
      </c>
      <c r="O39" s="5"/>
      <c r="P39" s="6">
        <v>0.0269444444444444</v>
      </c>
      <c r="Q39" s="6">
        <v>0</v>
      </c>
      <c r="R39" s="6">
        <f t="shared" si="10"/>
        <v>0.0269444444444444</v>
      </c>
      <c r="S39" s="5">
        <f t="shared" si="5"/>
        <v>2328</v>
      </c>
      <c r="T39" s="1">
        <f t="shared" si="6"/>
        <v>100</v>
      </c>
      <c r="U39" s="5">
        <f t="shared" si="7"/>
        <v>999</v>
      </c>
      <c r="V39" s="18">
        <f t="shared" si="8"/>
        <v>0.99</v>
      </c>
      <c r="W39" s="22">
        <f t="shared" si="9"/>
        <v>2998</v>
      </c>
    </row>
    <row r="40" spans="1:23" ht="15">
      <c r="A40" s="4">
        <v>31</v>
      </c>
      <c r="B40" s="4">
        <v>30</v>
      </c>
      <c r="C40" s="1" t="s">
        <v>47</v>
      </c>
      <c r="D40" s="1" t="s">
        <v>48</v>
      </c>
      <c r="E40" s="4">
        <v>1977</v>
      </c>
      <c r="F40" s="5">
        <v>2200</v>
      </c>
      <c r="G40" s="5"/>
      <c r="H40" s="6">
        <v>0.0371296296296296</v>
      </c>
      <c r="I40" s="6">
        <v>0</v>
      </c>
      <c r="J40" s="6">
        <f t="shared" si="0"/>
        <v>0.0371296296296296</v>
      </c>
      <c r="K40" s="5">
        <f t="shared" si="1"/>
        <v>3208</v>
      </c>
      <c r="L40" s="1">
        <f t="shared" si="2"/>
        <v>100</v>
      </c>
      <c r="M40" s="5">
        <f t="shared" si="3"/>
        <v>2297.7</v>
      </c>
      <c r="N40" s="5">
        <v>900</v>
      </c>
      <c r="O40" s="5"/>
      <c r="P40" s="6">
        <v>0.0269444444444444</v>
      </c>
      <c r="Q40" s="6">
        <v>0.00917824074074074</v>
      </c>
      <c r="R40" s="6">
        <f t="shared" si="10"/>
        <v>0.01776620370370366</v>
      </c>
      <c r="S40" s="5">
        <f t="shared" si="5"/>
        <v>1535</v>
      </c>
      <c r="T40" s="1">
        <f t="shared" si="6"/>
        <v>100</v>
      </c>
      <c r="U40" s="5">
        <f t="shared" si="7"/>
        <v>997.7</v>
      </c>
      <c r="V40" s="18">
        <f t="shared" si="8"/>
        <v>0.977</v>
      </c>
      <c r="W40" s="22">
        <f t="shared" si="9"/>
        <v>3295.3999999999996</v>
      </c>
    </row>
    <row r="41" spans="1:23" ht="15">
      <c r="A41" s="4">
        <v>32</v>
      </c>
      <c r="B41" s="4">
        <v>38</v>
      </c>
      <c r="C41" s="1" t="s">
        <v>63</v>
      </c>
      <c r="D41" s="1" t="s">
        <v>64</v>
      </c>
      <c r="E41" s="4">
        <v>1983</v>
      </c>
      <c r="F41" s="5">
        <v>3200</v>
      </c>
      <c r="G41" s="5"/>
      <c r="H41" s="6">
        <v>0.0371296296296296</v>
      </c>
      <c r="I41" s="6">
        <v>0</v>
      </c>
      <c r="J41" s="6">
        <f t="shared" si="0"/>
        <v>0.0371296296296296</v>
      </c>
      <c r="K41" s="5">
        <f t="shared" si="1"/>
        <v>3208</v>
      </c>
      <c r="L41" s="1">
        <f t="shared" si="2"/>
        <v>100</v>
      </c>
      <c r="M41" s="5">
        <f t="shared" si="3"/>
        <v>3298.3</v>
      </c>
      <c r="N41" s="5">
        <v>300</v>
      </c>
      <c r="O41" s="5"/>
      <c r="P41" s="6">
        <v>0.0269444444444444</v>
      </c>
      <c r="Q41" s="6">
        <v>0.022372685185185186</v>
      </c>
      <c r="R41" s="6">
        <f t="shared" si="10"/>
        <v>0.004571759259259213</v>
      </c>
      <c r="S41" s="5">
        <f t="shared" si="5"/>
        <v>395</v>
      </c>
      <c r="T41" s="1">
        <f t="shared" si="6"/>
        <v>100</v>
      </c>
      <c r="U41" s="5">
        <f t="shared" si="7"/>
        <v>398.3</v>
      </c>
      <c r="V41" s="18">
        <f t="shared" si="8"/>
        <v>0.983</v>
      </c>
      <c r="W41" s="22">
        <f t="shared" si="9"/>
        <v>3696.6000000000004</v>
      </c>
    </row>
    <row r="42" spans="1:23" ht="15">
      <c r="A42" s="4">
        <v>33</v>
      </c>
      <c r="B42" s="4">
        <v>20</v>
      </c>
      <c r="C42" s="1" t="s">
        <v>31</v>
      </c>
      <c r="D42" s="1" t="s">
        <v>32</v>
      </c>
      <c r="E42" s="4">
        <v>1988</v>
      </c>
      <c r="F42" s="5">
        <v>2100</v>
      </c>
      <c r="G42" s="5"/>
      <c r="H42" s="6">
        <v>0.0371296296296296</v>
      </c>
      <c r="I42" s="6">
        <v>0</v>
      </c>
      <c r="J42" s="6">
        <f t="shared" si="0"/>
        <v>0.0371296296296296</v>
      </c>
      <c r="K42" s="5">
        <f t="shared" si="1"/>
        <v>3208</v>
      </c>
      <c r="L42" s="1">
        <f t="shared" si="2"/>
        <v>100</v>
      </c>
      <c r="M42" s="5">
        <f t="shared" si="3"/>
        <v>2198.8</v>
      </c>
      <c r="N42" s="5">
        <v>1700</v>
      </c>
      <c r="O42" s="5"/>
      <c r="P42" s="6">
        <v>0.0269444444444444</v>
      </c>
      <c r="Q42" s="6">
        <v>0</v>
      </c>
      <c r="R42" s="6">
        <f t="shared" si="10"/>
        <v>0.0269444444444444</v>
      </c>
      <c r="S42" s="5">
        <f t="shared" si="5"/>
        <v>2328</v>
      </c>
      <c r="T42" s="1">
        <f t="shared" si="6"/>
        <v>100</v>
      </c>
      <c r="U42" s="5">
        <f t="shared" si="7"/>
        <v>1798.8</v>
      </c>
      <c r="V42" s="18">
        <f t="shared" si="8"/>
        <v>0.988</v>
      </c>
      <c r="W42" s="22">
        <f t="shared" si="9"/>
        <v>3997.6000000000004</v>
      </c>
    </row>
    <row r="43" spans="1:23" ht="15">
      <c r="A43" s="4">
        <v>34</v>
      </c>
      <c r="B43" s="4">
        <v>32</v>
      </c>
      <c r="C43" s="1" t="s">
        <v>51</v>
      </c>
      <c r="D43" s="1" t="s">
        <v>28</v>
      </c>
      <c r="E43" s="4">
        <v>1979</v>
      </c>
      <c r="F43" s="5">
        <v>2400</v>
      </c>
      <c r="G43" s="5"/>
      <c r="H43" s="6">
        <v>0.0371296296296296</v>
      </c>
      <c r="I43" s="6">
        <v>0</v>
      </c>
      <c r="J43" s="6">
        <f t="shared" si="0"/>
        <v>0.0371296296296296</v>
      </c>
      <c r="K43" s="5">
        <f t="shared" si="1"/>
        <v>3208</v>
      </c>
      <c r="L43" s="1">
        <f t="shared" si="2"/>
        <v>100</v>
      </c>
      <c r="M43" s="5">
        <f t="shared" si="3"/>
        <v>2497.9</v>
      </c>
      <c r="N43" s="5">
        <v>1800</v>
      </c>
      <c r="O43" s="5"/>
      <c r="P43" s="6">
        <v>0.0269444444444444</v>
      </c>
      <c r="Q43" s="6">
        <v>0.009988425925925927</v>
      </c>
      <c r="R43" s="6">
        <f t="shared" si="10"/>
        <v>0.016956018518518474</v>
      </c>
      <c r="S43" s="5">
        <f t="shared" si="5"/>
        <v>1465</v>
      </c>
      <c r="T43" s="1">
        <f t="shared" si="6"/>
        <v>100</v>
      </c>
      <c r="U43" s="5">
        <f t="shared" si="7"/>
        <v>1897.9</v>
      </c>
      <c r="V43" s="18">
        <f t="shared" si="8"/>
        <v>0.979</v>
      </c>
      <c r="W43" s="22">
        <f t="shared" si="9"/>
        <v>4395.8</v>
      </c>
    </row>
    <row r="44" spans="1:23" ht="15">
      <c r="A44" s="4">
        <v>35</v>
      </c>
      <c r="B44" s="4">
        <v>18</v>
      </c>
      <c r="C44" s="1" t="s">
        <v>27</v>
      </c>
      <c r="D44" s="1" t="s">
        <v>28</v>
      </c>
      <c r="E44" s="4">
        <v>1967</v>
      </c>
      <c r="F44" s="5">
        <v>2500</v>
      </c>
      <c r="G44" s="5"/>
      <c r="H44" s="6">
        <v>0.0371296296296296</v>
      </c>
      <c r="I44" s="6">
        <v>0</v>
      </c>
      <c r="J44" s="6">
        <f t="shared" si="0"/>
        <v>0.0371296296296296</v>
      </c>
      <c r="K44" s="5">
        <f t="shared" si="1"/>
        <v>3208</v>
      </c>
      <c r="L44" s="1">
        <f t="shared" si="2"/>
        <v>100</v>
      </c>
      <c r="M44" s="5">
        <f t="shared" si="3"/>
        <v>2596.7</v>
      </c>
      <c r="N44" s="5">
        <v>2300</v>
      </c>
      <c r="O44" s="5"/>
      <c r="P44" s="6">
        <v>0.0269444444444444</v>
      </c>
      <c r="Q44" s="6">
        <v>0.03638888888888889</v>
      </c>
      <c r="R44" s="6">
        <f t="shared" si="10"/>
        <v>0.009444444444444488</v>
      </c>
      <c r="S44" s="5">
        <f t="shared" si="5"/>
        <v>816</v>
      </c>
      <c r="T44" s="1">
        <f t="shared" si="6"/>
        <v>100</v>
      </c>
      <c r="U44" s="5">
        <f t="shared" si="7"/>
        <v>2396.7</v>
      </c>
      <c r="V44" s="18">
        <f t="shared" si="8"/>
        <v>0.967</v>
      </c>
      <c r="W44" s="22">
        <f t="shared" si="9"/>
        <v>4993.4</v>
      </c>
    </row>
    <row r="45" spans="1:23" ht="15">
      <c r="A45" s="4">
        <v>36</v>
      </c>
      <c r="B45" s="4">
        <v>12</v>
      </c>
      <c r="C45" s="1" t="s">
        <v>18</v>
      </c>
      <c r="D45" s="1" t="s">
        <v>19</v>
      </c>
      <c r="E45" s="4">
        <v>1994</v>
      </c>
      <c r="F45" s="5">
        <v>40000</v>
      </c>
      <c r="G45" s="5"/>
      <c r="H45" s="6">
        <v>0.03712962962962963</v>
      </c>
      <c r="I45" s="6">
        <v>0</v>
      </c>
      <c r="J45" s="6">
        <f t="shared" si="0"/>
        <v>0.03712962962962963</v>
      </c>
      <c r="K45" s="5">
        <f t="shared" si="1"/>
        <v>3208</v>
      </c>
      <c r="L45" s="1">
        <f t="shared" si="2"/>
        <v>100</v>
      </c>
      <c r="M45" s="5">
        <f t="shared" si="3"/>
        <v>40099.4</v>
      </c>
      <c r="N45" s="5">
        <v>900</v>
      </c>
      <c r="O45" s="5"/>
      <c r="P45" s="6">
        <v>0.02694444444444444</v>
      </c>
      <c r="Q45" s="6">
        <v>0.017824074074074076</v>
      </c>
      <c r="R45" s="6">
        <f t="shared" si="10"/>
        <v>0.009120370370370365</v>
      </c>
      <c r="S45" s="5">
        <f t="shared" si="5"/>
        <v>788</v>
      </c>
      <c r="T45" s="1">
        <f t="shared" si="6"/>
        <v>100</v>
      </c>
      <c r="U45" s="5">
        <f t="shared" si="7"/>
        <v>999.4</v>
      </c>
      <c r="V45" s="18">
        <f t="shared" si="8"/>
        <v>0.994</v>
      </c>
      <c r="W45" s="22">
        <f t="shared" si="9"/>
        <v>41098.8</v>
      </c>
    </row>
    <row r="46" spans="1:23" ht="15">
      <c r="A46" s="4">
        <v>37</v>
      </c>
      <c r="B46" s="4">
        <v>37</v>
      </c>
      <c r="C46" s="1" t="s">
        <v>60</v>
      </c>
      <c r="D46" s="1" t="s">
        <v>61</v>
      </c>
      <c r="E46" s="4">
        <v>1983</v>
      </c>
      <c r="F46" s="5">
        <v>1700</v>
      </c>
      <c r="G46" s="5"/>
      <c r="H46" s="6">
        <v>0.0371296296296296</v>
      </c>
      <c r="I46" s="6">
        <v>0</v>
      </c>
      <c r="J46" s="6">
        <f t="shared" si="0"/>
        <v>0.0371296296296296</v>
      </c>
      <c r="K46" s="5">
        <f t="shared" si="1"/>
        <v>3208</v>
      </c>
      <c r="L46" s="1">
        <f t="shared" si="2"/>
        <v>100</v>
      </c>
      <c r="M46" s="5">
        <f t="shared" si="3"/>
        <v>1798.3</v>
      </c>
      <c r="N46" s="5">
        <v>40000</v>
      </c>
      <c r="O46" s="5"/>
      <c r="P46" s="6">
        <v>0.0269444444444444</v>
      </c>
      <c r="Q46" s="6">
        <v>0</v>
      </c>
      <c r="R46" s="6">
        <f t="shared" si="10"/>
        <v>0.0269444444444444</v>
      </c>
      <c r="S46" s="5">
        <f t="shared" si="5"/>
        <v>2328</v>
      </c>
      <c r="T46" s="1">
        <f t="shared" si="6"/>
        <v>100</v>
      </c>
      <c r="U46" s="5">
        <f t="shared" si="7"/>
        <v>40098.3</v>
      </c>
      <c r="V46" s="18">
        <f t="shared" si="8"/>
        <v>0.983</v>
      </c>
      <c r="W46" s="22">
        <f t="shared" si="9"/>
        <v>41896.600000000006</v>
      </c>
    </row>
    <row r="47" spans="1:23" ht="15">
      <c r="A47" s="4"/>
      <c r="B47" s="4"/>
      <c r="C47" s="1"/>
      <c r="D47" s="1"/>
      <c r="E47" s="4"/>
      <c r="F47" s="5"/>
      <c r="G47" s="5"/>
      <c r="H47" s="6"/>
      <c r="I47" s="6"/>
      <c r="J47" s="6"/>
      <c r="K47" s="5"/>
      <c r="L47" s="1"/>
      <c r="M47" s="5"/>
      <c r="N47" s="5"/>
      <c r="O47" s="5"/>
      <c r="P47" s="6"/>
      <c r="Q47" s="6"/>
      <c r="R47" s="6"/>
      <c r="S47" s="5"/>
      <c r="T47" s="1"/>
      <c r="U47" s="5"/>
      <c r="V47" s="7"/>
      <c r="W47" s="22"/>
    </row>
    <row r="48" spans="1:23" ht="15">
      <c r="A48" s="4"/>
      <c r="B48" s="4"/>
      <c r="C48" s="1"/>
      <c r="D48" s="1"/>
      <c r="E48" s="4"/>
      <c r="F48" s="5"/>
      <c r="G48" s="5"/>
      <c r="H48" s="6"/>
      <c r="I48" s="6"/>
      <c r="J48" s="6"/>
      <c r="K48" s="5"/>
      <c r="L48" s="1"/>
      <c r="M48" s="5"/>
      <c r="N48" s="5"/>
      <c r="O48" s="5"/>
      <c r="P48" s="6"/>
      <c r="Q48" s="6"/>
      <c r="R48" s="6"/>
      <c r="S48" s="5"/>
      <c r="T48" s="1"/>
      <c r="U48" s="5"/>
      <c r="V48" s="7"/>
      <c r="W48" s="22"/>
    </row>
    <row r="49" spans="1:23" ht="15">
      <c r="A49" s="4"/>
      <c r="B49" s="4"/>
      <c r="C49" s="1"/>
      <c r="D49" s="1"/>
      <c r="E49" s="4"/>
      <c r="F49" s="5"/>
      <c r="G49" s="5"/>
      <c r="H49" s="6"/>
      <c r="I49" s="6"/>
      <c r="J49" s="6"/>
      <c r="K49" s="5"/>
      <c r="L49" s="1"/>
      <c r="M49" s="5"/>
      <c r="N49" s="5"/>
      <c r="O49" s="5"/>
      <c r="P49" s="6"/>
      <c r="Q49" s="6"/>
      <c r="R49" s="6"/>
      <c r="S49" s="5"/>
      <c r="T49" s="1"/>
      <c r="U49" s="5"/>
      <c r="V49" s="7"/>
      <c r="W49" s="22"/>
    </row>
    <row r="50" spans="1:23" ht="15">
      <c r="A50" s="4"/>
      <c r="B50" s="4"/>
      <c r="C50" s="1"/>
      <c r="D50" s="1"/>
      <c r="E50" s="4"/>
      <c r="F50" s="5"/>
      <c r="G50" s="5"/>
      <c r="H50" s="6"/>
      <c r="I50" s="6"/>
      <c r="J50" s="6"/>
      <c r="K50" s="5"/>
      <c r="L50" s="1"/>
      <c r="M50" s="5"/>
      <c r="N50" s="5"/>
      <c r="O50" s="5"/>
      <c r="P50" s="6"/>
      <c r="Q50" s="6"/>
      <c r="R50" s="6"/>
      <c r="S50" s="5"/>
      <c r="T50" s="1"/>
      <c r="U50" s="5"/>
      <c r="V50" s="7"/>
      <c r="W50" s="22"/>
    </row>
  </sheetData>
  <protectedRanges>
    <protectedRange sqref="R10:U10 B10:P10 B11:U50" name="Plage1"/>
  </protectedRanges>
  <mergeCells count="4">
    <mergeCell ref="F7:M7"/>
    <mergeCell ref="N7:U7"/>
    <mergeCell ref="H8:I8"/>
    <mergeCell ref="P8:Q8"/>
  </mergeCells>
  <printOptions/>
  <pageMargins left="0.3937007874015748" right="0" top="0.3937007874015748" bottom="0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="60" zoomScaleNormal="60" workbookViewId="0" topLeftCell="A1">
      <selection activeCell="AB6" sqref="AB6"/>
    </sheetView>
  </sheetViews>
  <sheetFormatPr defaultColWidth="11.421875" defaultRowHeight="15"/>
  <cols>
    <col min="1" max="1" width="3.7109375" style="0" customWidth="1"/>
    <col min="2" max="2" width="5.7109375" style="0" customWidth="1"/>
    <col min="3" max="3" width="41.8515625" style="0" customWidth="1"/>
    <col min="4" max="4" width="20.7109375" style="0" customWidth="1"/>
    <col min="5" max="5" width="6.7109375" style="9" customWidth="1"/>
    <col min="6" max="6" width="7.7109375" style="0" customWidth="1"/>
    <col min="7" max="7" width="0.13671875" style="0" customWidth="1"/>
    <col min="8" max="9" width="9.7109375" style="0" customWidth="1"/>
    <col min="10" max="11" width="11.421875" style="0" hidden="1" customWidth="1"/>
    <col min="12" max="12" width="9.28125" style="0" customWidth="1"/>
    <col min="13" max="13" width="9.28125" style="21" customWidth="1"/>
    <col min="14" max="14" width="7.7109375" style="0" customWidth="1"/>
    <col min="15" max="15" width="0.13671875" style="0" customWidth="1"/>
    <col min="16" max="17" width="9.7109375" style="0" customWidth="1"/>
    <col min="18" max="18" width="0.2890625" style="0" hidden="1" customWidth="1"/>
    <col min="19" max="19" width="11.421875" style="0" hidden="1" customWidth="1"/>
    <col min="20" max="22" width="9.28125" style="0" customWidth="1"/>
    <col min="23" max="23" width="17.7109375" style="0" customWidth="1"/>
  </cols>
  <sheetData>
    <row r="1" spans="1:23" ht="15">
      <c r="A1" s="1"/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7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>
      <c r="A2" s="1"/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7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>
      <c r="A3" s="1"/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7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1"/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7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1"/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7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5.5">
      <c r="A6" s="1"/>
      <c r="B6" s="1"/>
      <c r="C6" s="2" t="s">
        <v>0</v>
      </c>
      <c r="D6" s="1"/>
      <c r="E6" s="4"/>
      <c r="F6" s="1"/>
      <c r="G6" s="1"/>
      <c r="H6" s="1"/>
      <c r="I6" s="1"/>
      <c r="J6" s="1"/>
      <c r="K6" s="1"/>
      <c r="L6" s="1"/>
      <c r="M6" s="7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>
      <c r="A7" s="1"/>
      <c r="B7" s="1"/>
      <c r="C7" s="1"/>
      <c r="D7" s="1"/>
      <c r="E7" s="4"/>
      <c r="F7" s="25" t="s">
        <v>1</v>
      </c>
      <c r="G7" s="26"/>
      <c r="H7" s="26"/>
      <c r="I7" s="26"/>
      <c r="J7" s="26"/>
      <c r="K7" s="26"/>
      <c r="L7" s="26"/>
      <c r="M7" s="27"/>
      <c r="N7" s="25" t="s">
        <v>2</v>
      </c>
      <c r="O7" s="26"/>
      <c r="P7" s="26"/>
      <c r="Q7" s="26"/>
      <c r="R7" s="26"/>
      <c r="S7" s="26"/>
      <c r="T7" s="26"/>
      <c r="U7" s="27"/>
      <c r="V7" s="1"/>
      <c r="W7" s="1"/>
    </row>
    <row r="8" spans="1:23" ht="15.75" thickBot="1">
      <c r="A8" s="1"/>
      <c r="B8" s="1"/>
      <c r="C8" s="1"/>
      <c r="E8" s="4"/>
      <c r="F8" s="1"/>
      <c r="G8" s="1"/>
      <c r="H8" s="28" t="s">
        <v>3</v>
      </c>
      <c r="I8" s="29"/>
      <c r="J8" s="14"/>
      <c r="K8" s="14"/>
      <c r="L8" s="15"/>
      <c r="M8" s="19"/>
      <c r="N8" s="1"/>
      <c r="O8" s="1"/>
      <c r="P8" s="28" t="s">
        <v>4</v>
      </c>
      <c r="Q8" s="29"/>
      <c r="R8" s="16"/>
      <c r="S8" s="16"/>
      <c r="T8" s="17"/>
      <c r="U8" s="3"/>
      <c r="V8" s="1"/>
      <c r="W8" s="1"/>
    </row>
    <row r="9" spans="1:23" ht="15.75" thickBot="1">
      <c r="A9" s="11" t="s">
        <v>5</v>
      </c>
      <c r="B9" s="11" t="s">
        <v>6</v>
      </c>
      <c r="C9" s="11" t="s">
        <v>7</v>
      </c>
      <c r="D9" s="10" t="s">
        <v>8</v>
      </c>
      <c r="E9" s="10" t="s">
        <v>9</v>
      </c>
      <c r="F9" s="10" t="s">
        <v>10</v>
      </c>
      <c r="G9" s="10" t="s">
        <v>17</v>
      </c>
      <c r="H9" s="10" t="s">
        <v>11</v>
      </c>
      <c r="I9" s="10" t="s">
        <v>12</v>
      </c>
      <c r="J9" s="10"/>
      <c r="K9" s="10"/>
      <c r="L9" s="10" t="s">
        <v>13</v>
      </c>
      <c r="M9" s="20" t="s">
        <v>108</v>
      </c>
      <c r="N9" s="10" t="s">
        <v>10</v>
      </c>
      <c r="O9" s="10" t="s">
        <v>17</v>
      </c>
      <c r="P9" s="10" t="s">
        <v>11</v>
      </c>
      <c r="Q9" s="10" t="s">
        <v>12</v>
      </c>
      <c r="R9" s="10"/>
      <c r="S9" s="10"/>
      <c r="T9" s="10" t="s">
        <v>13</v>
      </c>
      <c r="U9" s="10" t="s">
        <v>109</v>
      </c>
      <c r="V9" s="12" t="s">
        <v>14</v>
      </c>
      <c r="W9" s="13" t="s">
        <v>15</v>
      </c>
    </row>
    <row r="10" spans="1:23" ht="15">
      <c r="A10" s="4">
        <v>1</v>
      </c>
      <c r="B10" s="4">
        <v>1</v>
      </c>
      <c r="C10" s="1" t="s">
        <v>88</v>
      </c>
      <c r="D10" s="1" t="s">
        <v>96</v>
      </c>
      <c r="E10" s="4">
        <v>1972</v>
      </c>
      <c r="F10" s="5">
        <v>0</v>
      </c>
      <c r="G10" s="5"/>
      <c r="H10" s="6">
        <v>0.034201388888888885</v>
      </c>
      <c r="I10" s="6">
        <v>0.034131944444444444</v>
      </c>
      <c r="J10" s="6">
        <f aca="true" t="shared" si="0" ref="J10:J20">ABS(H10-I10)</f>
        <v>6.944444444444142E-05</v>
      </c>
      <c r="K10" s="5">
        <f aca="true" t="shared" si="1" ref="K10:K20">(HOUR(J10)*3600)+(MINUTE(J10)*60)+SECOND(J10)</f>
        <v>6</v>
      </c>
      <c r="L10" s="1">
        <f aca="true" t="shared" si="2" ref="L10:L20">IF(ABS(K10)&gt;100,100,IF(ABS(K10)&gt;0,ABS(K10)-0,0))</f>
        <v>6</v>
      </c>
      <c r="M10" s="7">
        <f aca="true" t="shared" si="3" ref="M10:M20">F10+L10*V10</f>
        <v>5.832</v>
      </c>
      <c r="N10" s="5">
        <v>100</v>
      </c>
      <c r="O10" s="5"/>
      <c r="P10" s="6">
        <v>0.04483796296296296</v>
      </c>
      <c r="Q10" s="6">
        <v>0.0422800925925926</v>
      </c>
      <c r="R10" s="6">
        <f aca="true" t="shared" si="4" ref="R10:R15">ABS(P10-Q10)</f>
        <v>0.002557870370370363</v>
      </c>
      <c r="S10" s="5">
        <f aca="true" t="shared" si="5" ref="S10:S20">(HOUR(R10)*3600)+(MINUTE(R10)*60)+SECOND(R10)</f>
        <v>221</v>
      </c>
      <c r="T10" s="1">
        <f>IF(ABS(S10)&gt;100,100,IF(ABS(S10)&gt;0,ABS(S10)-0,0))</f>
        <v>100</v>
      </c>
      <c r="U10" s="7">
        <f aca="true" t="shared" si="6" ref="U10:U20">N10+T10*V10</f>
        <v>197.2</v>
      </c>
      <c r="V10" s="18">
        <f aca="true" t="shared" si="7" ref="V10:V20">(E10-1000)/1000</f>
        <v>0.972</v>
      </c>
      <c r="W10" s="7">
        <f aca="true" t="shared" si="8" ref="W10:W20">M10+U10</f>
        <v>203.03199999999998</v>
      </c>
    </row>
    <row r="11" spans="1:23" ht="15">
      <c r="A11" s="4">
        <v>2</v>
      </c>
      <c r="B11" s="4">
        <v>7</v>
      </c>
      <c r="C11" s="1" t="s">
        <v>99</v>
      </c>
      <c r="D11" s="1" t="s">
        <v>100</v>
      </c>
      <c r="E11" s="4">
        <v>1981</v>
      </c>
      <c r="F11" s="5">
        <v>100</v>
      </c>
      <c r="G11" s="5"/>
      <c r="H11" s="6">
        <v>0.0342013888888889</v>
      </c>
      <c r="I11" s="6">
        <v>0.03394675925925926</v>
      </c>
      <c r="J11" s="6">
        <f t="shared" si="0"/>
        <v>0.00025462962962963936</v>
      </c>
      <c r="K11" s="5">
        <f t="shared" si="1"/>
        <v>22</v>
      </c>
      <c r="L11" s="1">
        <f t="shared" si="2"/>
        <v>22</v>
      </c>
      <c r="M11" s="7">
        <f t="shared" si="3"/>
        <v>121.582</v>
      </c>
      <c r="N11" s="5">
        <v>100</v>
      </c>
      <c r="O11" s="5"/>
      <c r="P11" s="6">
        <v>0.044837962962963</v>
      </c>
      <c r="Q11" s="6">
        <v>0.04546296296296296</v>
      </c>
      <c r="R11" s="6">
        <f t="shared" si="4"/>
        <v>0.0006249999999999589</v>
      </c>
      <c r="S11" s="5">
        <f t="shared" si="5"/>
        <v>54</v>
      </c>
      <c r="T11" s="1">
        <f aca="true" t="shared" si="9" ref="T11:T20">IF(ABS(S11)&gt;100,100,IF(ABS(S11)&gt;10,ABS(S11)-0,0))</f>
        <v>54</v>
      </c>
      <c r="U11" s="7">
        <f t="shared" si="6"/>
        <v>152.974</v>
      </c>
      <c r="V11" s="18">
        <f t="shared" si="7"/>
        <v>0.981</v>
      </c>
      <c r="W11" s="7">
        <f t="shared" si="8"/>
        <v>274.556</v>
      </c>
    </row>
    <row r="12" spans="1:23" ht="15">
      <c r="A12" s="4">
        <v>3</v>
      </c>
      <c r="B12" s="4">
        <v>11</v>
      </c>
      <c r="C12" s="1" t="s">
        <v>105</v>
      </c>
      <c r="D12" s="1" t="s">
        <v>83</v>
      </c>
      <c r="E12" s="4">
        <v>1991</v>
      </c>
      <c r="F12" s="5">
        <v>100</v>
      </c>
      <c r="G12" s="5"/>
      <c r="H12" s="6">
        <v>0.0342013888888889</v>
      </c>
      <c r="I12" s="6">
        <v>0.03394675925925926</v>
      </c>
      <c r="J12" s="6">
        <f t="shared" si="0"/>
        <v>0.00025462962962963936</v>
      </c>
      <c r="K12" s="5">
        <f t="shared" si="1"/>
        <v>22</v>
      </c>
      <c r="L12" s="1">
        <f t="shared" si="2"/>
        <v>22</v>
      </c>
      <c r="M12" s="7">
        <f t="shared" si="3"/>
        <v>121.80199999999999</v>
      </c>
      <c r="N12" s="5">
        <v>400</v>
      </c>
      <c r="O12" s="5"/>
      <c r="P12" s="6">
        <v>0.044837962962963</v>
      </c>
      <c r="Q12" s="6">
        <v>0.043020833333333335</v>
      </c>
      <c r="R12" s="6">
        <f t="shared" si="4"/>
        <v>0.0018171296296296685</v>
      </c>
      <c r="S12" s="5">
        <f t="shared" si="5"/>
        <v>157</v>
      </c>
      <c r="T12" s="1">
        <f t="shared" si="9"/>
        <v>100</v>
      </c>
      <c r="U12" s="7">
        <f t="shared" si="6"/>
        <v>499.1</v>
      </c>
      <c r="V12" s="18">
        <f t="shared" si="7"/>
        <v>0.991</v>
      </c>
      <c r="W12" s="7">
        <f t="shared" si="8"/>
        <v>620.902</v>
      </c>
    </row>
    <row r="13" spans="1:23" ht="15">
      <c r="A13" s="4">
        <v>4</v>
      </c>
      <c r="B13" s="4">
        <v>8</v>
      </c>
      <c r="C13" s="1" t="s">
        <v>101</v>
      </c>
      <c r="D13" s="1" t="s">
        <v>24</v>
      </c>
      <c r="E13" s="4">
        <v>1986</v>
      </c>
      <c r="F13" s="5">
        <v>500</v>
      </c>
      <c r="G13" s="5"/>
      <c r="H13" s="6">
        <v>0.0342013888888889</v>
      </c>
      <c r="I13" s="6">
        <v>0.03248842592592593</v>
      </c>
      <c r="J13" s="6">
        <f t="shared" si="0"/>
        <v>0.0017129629629629717</v>
      </c>
      <c r="K13" s="5">
        <f t="shared" si="1"/>
        <v>148</v>
      </c>
      <c r="L13" s="1">
        <f t="shared" si="2"/>
        <v>100</v>
      </c>
      <c r="M13" s="7">
        <f t="shared" si="3"/>
        <v>598.6</v>
      </c>
      <c r="N13" s="5">
        <v>100</v>
      </c>
      <c r="O13" s="5"/>
      <c r="P13" s="6">
        <v>0.044837962962963</v>
      </c>
      <c r="Q13" s="6">
        <v>0.04496527777777778</v>
      </c>
      <c r="R13" s="6">
        <f t="shared" si="4"/>
        <v>0.00012731481481477458</v>
      </c>
      <c r="S13" s="5">
        <f t="shared" si="5"/>
        <v>11</v>
      </c>
      <c r="T13" s="1">
        <f t="shared" si="9"/>
        <v>11</v>
      </c>
      <c r="U13" s="7">
        <f t="shared" si="6"/>
        <v>110.846</v>
      </c>
      <c r="V13" s="18">
        <f t="shared" si="7"/>
        <v>0.986</v>
      </c>
      <c r="W13" s="7">
        <f t="shared" si="8"/>
        <v>709.446</v>
      </c>
    </row>
    <row r="14" spans="1:23" ht="15">
      <c r="A14" s="4">
        <v>5</v>
      </c>
      <c r="B14" s="4">
        <v>9</v>
      </c>
      <c r="C14" s="1" t="s">
        <v>102</v>
      </c>
      <c r="D14" s="1" t="s">
        <v>103</v>
      </c>
      <c r="E14" s="4">
        <v>1990</v>
      </c>
      <c r="F14" s="5">
        <v>100</v>
      </c>
      <c r="G14" s="5"/>
      <c r="H14" s="6">
        <v>0.0342013888888889</v>
      </c>
      <c r="I14" s="6">
        <v>0.037800925925925925</v>
      </c>
      <c r="J14" s="6">
        <f t="shared" si="0"/>
        <v>0.003599537037037026</v>
      </c>
      <c r="K14" s="5">
        <f t="shared" si="1"/>
        <v>311</v>
      </c>
      <c r="L14" s="1">
        <f t="shared" si="2"/>
        <v>100</v>
      </c>
      <c r="M14" s="7">
        <f t="shared" si="3"/>
        <v>199</v>
      </c>
      <c r="N14" s="5">
        <v>500</v>
      </c>
      <c r="O14" s="5"/>
      <c r="P14" s="6">
        <v>0.044837962962963</v>
      </c>
      <c r="Q14" s="6">
        <v>0.04518518518518519</v>
      </c>
      <c r="R14" s="6">
        <f t="shared" si="4"/>
        <v>0.0003472222222221863</v>
      </c>
      <c r="S14" s="5">
        <f t="shared" si="5"/>
        <v>30</v>
      </c>
      <c r="T14" s="1">
        <f t="shared" si="9"/>
        <v>30</v>
      </c>
      <c r="U14" s="7">
        <f t="shared" si="6"/>
        <v>529.7</v>
      </c>
      <c r="V14" s="18">
        <f t="shared" si="7"/>
        <v>0.99</v>
      </c>
      <c r="W14" s="7">
        <f t="shared" si="8"/>
        <v>728.7</v>
      </c>
    </row>
    <row r="15" spans="1:23" ht="15">
      <c r="A15" s="4">
        <v>6</v>
      </c>
      <c r="B15" s="4">
        <v>4</v>
      </c>
      <c r="C15" s="1" t="s">
        <v>92</v>
      </c>
      <c r="D15" s="1" t="s">
        <v>93</v>
      </c>
      <c r="E15" s="4">
        <v>1973</v>
      </c>
      <c r="F15" s="5">
        <v>500</v>
      </c>
      <c r="G15" s="5"/>
      <c r="H15" s="6">
        <v>0.0342013888888889</v>
      </c>
      <c r="I15" s="6">
        <v>0.032407407407407406</v>
      </c>
      <c r="J15" s="6">
        <f t="shared" si="0"/>
        <v>0.0017939814814814936</v>
      </c>
      <c r="K15" s="5">
        <f t="shared" si="1"/>
        <v>155</v>
      </c>
      <c r="L15" s="1">
        <f t="shared" si="2"/>
        <v>100</v>
      </c>
      <c r="M15" s="7">
        <f t="shared" si="3"/>
        <v>597.3</v>
      </c>
      <c r="N15" s="5">
        <v>100</v>
      </c>
      <c r="O15" s="5"/>
      <c r="P15" s="6">
        <v>0.044837962962963</v>
      </c>
      <c r="Q15" s="6">
        <v>0.042222222222222223</v>
      </c>
      <c r="R15" s="6">
        <f t="shared" si="4"/>
        <v>0.0026157407407407796</v>
      </c>
      <c r="S15" s="5">
        <f t="shared" si="5"/>
        <v>226</v>
      </c>
      <c r="T15" s="1">
        <f t="shared" si="9"/>
        <v>100</v>
      </c>
      <c r="U15" s="7">
        <f t="shared" si="6"/>
        <v>197.3</v>
      </c>
      <c r="V15" s="18">
        <f t="shared" si="7"/>
        <v>0.973</v>
      </c>
      <c r="W15" s="7">
        <f t="shared" si="8"/>
        <v>794.5999999999999</v>
      </c>
    </row>
    <row r="16" spans="1:23" ht="15">
      <c r="A16" s="4">
        <v>7</v>
      </c>
      <c r="B16" s="4">
        <v>2</v>
      </c>
      <c r="C16" s="8" t="s">
        <v>89</v>
      </c>
      <c r="D16" s="1" t="s">
        <v>106</v>
      </c>
      <c r="E16" s="4">
        <v>1973</v>
      </c>
      <c r="F16" s="5">
        <v>600</v>
      </c>
      <c r="G16" s="5"/>
      <c r="H16" s="6">
        <v>0.034201388888888885</v>
      </c>
      <c r="I16" s="6">
        <v>0.0375</v>
      </c>
      <c r="J16" s="6">
        <f t="shared" si="0"/>
        <v>0.0032986111111111133</v>
      </c>
      <c r="K16" s="5">
        <f t="shared" si="1"/>
        <v>285</v>
      </c>
      <c r="L16" s="1">
        <f t="shared" si="2"/>
        <v>100</v>
      </c>
      <c r="M16" s="7">
        <f t="shared" si="3"/>
        <v>697.3</v>
      </c>
      <c r="N16" s="5">
        <v>100</v>
      </c>
      <c r="O16" s="5"/>
      <c r="P16" s="6">
        <v>0.04483796296296296</v>
      </c>
      <c r="Q16" s="6">
        <v>0.04237268518518519</v>
      </c>
      <c r="R16" s="6">
        <f>ABS(O16-P16)</f>
        <v>0.04483796296296296</v>
      </c>
      <c r="S16" s="5">
        <f t="shared" si="5"/>
        <v>3874</v>
      </c>
      <c r="T16" s="1">
        <f t="shared" si="9"/>
        <v>100</v>
      </c>
      <c r="U16" s="7">
        <f t="shared" si="6"/>
        <v>197.3</v>
      </c>
      <c r="V16" s="18">
        <f t="shared" si="7"/>
        <v>0.973</v>
      </c>
      <c r="W16" s="7">
        <f t="shared" si="8"/>
        <v>894.5999999999999</v>
      </c>
    </row>
    <row r="17" spans="1:23" ht="15">
      <c r="A17" s="4">
        <v>8</v>
      </c>
      <c r="B17" s="4">
        <v>6</v>
      </c>
      <c r="C17" s="1" t="s">
        <v>97</v>
      </c>
      <c r="D17" s="1" t="s">
        <v>98</v>
      </c>
      <c r="E17" s="4">
        <v>1984</v>
      </c>
      <c r="F17" s="5">
        <v>400</v>
      </c>
      <c r="G17" s="5"/>
      <c r="H17" s="6">
        <v>0.0342013888888889</v>
      </c>
      <c r="I17" s="6">
        <v>0.03378472222222222</v>
      </c>
      <c r="J17" s="6">
        <f t="shared" si="0"/>
        <v>0.0004166666666666763</v>
      </c>
      <c r="K17" s="5">
        <f t="shared" si="1"/>
        <v>36</v>
      </c>
      <c r="L17" s="1">
        <f t="shared" si="2"/>
        <v>36</v>
      </c>
      <c r="M17" s="7">
        <f t="shared" si="3"/>
        <v>435.424</v>
      </c>
      <c r="N17" s="5">
        <v>600</v>
      </c>
      <c r="O17" s="5"/>
      <c r="P17" s="6">
        <v>0.044837962962963</v>
      </c>
      <c r="Q17" s="6">
        <v>0.043541666666666666</v>
      </c>
      <c r="R17" s="6">
        <f>ABS(P17-Q17)</f>
        <v>0.001296296296296337</v>
      </c>
      <c r="S17" s="5">
        <f t="shared" si="5"/>
        <v>112</v>
      </c>
      <c r="T17" s="1">
        <f t="shared" si="9"/>
        <v>100</v>
      </c>
      <c r="U17" s="7">
        <f t="shared" si="6"/>
        <v>698.4</v>
      </c>
      <c r="V17" s="18">
        <f t="shared" si="7"/>
        <v>0.984</v>
      </c>
      <c r="W17" s="7">
        <f t="shared" si="8"/>
        <v>1133.824</v>
      </c>
    </row>
    <row r="18" spans="1:23" ht="15">
      <c r="A18" s="4">
        <v>9</v>
      </c>
      <c r="B18" s="4">
        <v>3</v>
      </c>
      <c r="C18" s="1" t="s">
        <v>90</v>
      </c>
      <c r="D18" s="1" t="s">
        <v>91</v>
      </c>
      <c r="E18" s="4">
        <v>1987</v>
      </c>
      <c r="F18" s="5">
        <v>700</v>
      </c>
      <c r="G18" s="5"/>
      <c r="H18" s="6">
        <v>0.0342013888888889</v>
      </c>
      <c r="I18" s="6">
        <v>0.036458333333333336</v>
      </c>
      <c r="J18" s="6">
        <f t="shared" si="0"/>
        <v>0.0022569444444444364</v>
      </c>
      <c r="K18" s="5">
        <f t="shared" si="1"/>
        <v>195</v>
      </c>
      <c r="L18" s="1">
        <f t="shared" si="2"/>
        <v>100</v>
      </c>
      <c r="M18" s="7">
        <f t="shared" si="3"/>
        <v>798.7</v>
      </c>
      <c r="N18" s="5">
        <v>1400</v>
      </c>
      <c r="O18" s="5"/>
      <c r="P18" s="6">
        <v>0.044837962962963</v>
      </c>
      <c r="Q18" s="6">
        <v>0.042928240740740746</v>
      </c>
      <c r="R18" s="6">
        <f>ABS(P18-Q18)</f>
        <v>0.001909722222222257</v>
      </c>
      <c r="S18" s="5">
        <f t="shared" si="5"/>
        <v>165</v>
      </c>
      <c r="T18" s="1">
        <f t="shared" si="9"/>
        <v>100</v>
      </c>
      <c r="U18" s="7">
        <f t="shared" si="6"/>
        <v>1498.7</v>
      </c>
      <c r="V18" s="18">
        <f t="shared" si="7"/>
        <v>0.987</v>
      </c>
      <c r="W18" s="7">
        <f t="shared" si="8"/>
        <v>2297.4</v>
      </c>
    </row>
    <row r="19" spans="1:23" ht="15">
      <c r="A19" s="4">
        <v>10</v>
      </c>
      <c r="B19" s="4">
        <v>5</v>
      </c>
      <c r="C19" s="1" t="s">
        <v>94</v>
      </c>
      <c r="D19" s="1" t="s">
        <v>95</v>
      </c>
      <c r="E19" s="4">
        <v>1974</v>
      </c>
      <c r="F19" s="5">
        <v>2300</v>
      </c>
      <c r="G19" s="5"/>
      <c r="H19" s="6">
        <v>0.0342013888888889</v>
      </c>
      <c r="I19" s="6">
        <v>0.029039351851851854</v>
      </c>
      <c r="J19" s="6">
        <f t="shared" si="0"/>
        <v>0.005162037037037045</v>
      </c>
      <c r="K19" s="5">
        <f t="shared" si="1"/>
        <v>446</v>
      </c>
      <c r="L19" s="1">
        <f t="shared" si="2"/>
        <v>100</v>
      </c>
      <c r="M19" s="7">
        <f t="shared" si="3"/>
        <v>2397.4</v>
      </c>
      <c r="N19" s="5">
        <v>900</v>
      </c>
      <c r="O19" s="5"/>
      <c r="P19" s="6">
        <v>0.044837962962963</v>
      </c>
      <c r="Q19" s="6">
        <v>0.10347222222222223</v>
      </c>
      <c r="R19" s="6">
        <f>ABS(P19-Q19)</f>
        <v>0.058634259259259226</v>
      </c>
      <c r="S19" s="5">
        <f t="shared" si="5"/>
        <v>5066</v>
      </c>
      <c r="T19" s="1">
        <f t="shared" si="9"/>
        <v>100</v>
      </c>
      <c r="U19" s="7">
        <f t="shared" si="6"/>
        <v>997.4</v>
      </c>
      <c r="V19" s="18">
        <f t="shared" si="7"/>
        <v>0.974</v>
      </c>
      <c r="W19" s="7">
        <f t="shared" si="8"/>
        <v>3394.8</v>
      </c>
    </row>
    <row r="20" spans="1:23" ht="15">
      <c r="A20" s="4">
        <v>11</v>
      </c>
      <c r="B20" s="4">
        <v>10</v>
      </c>
      <c r="C20" s="1" t="s">
        <v>104</v>
      </c>
      <c r="D20" s="1" t="s">
        <v>32</v>
      </c>
      <c r="E20" s="4">
        <v>1990</v>
      </c>
      <c r="F20" s="5">
        <v>2700</v>
      </c>
      <c r="G20" s="5"/>
      <c r="H20" s="6">
        <v>0.0342013888888889</v>
      </c>
      <c r="I20" s="6">
        <v>0.030486111111111113</v>
      </c>
      <c r="J20" s="6">
        <f t="shared" si="0"/>
        <v>0.003715277777777786</v>
      </c>
      <c r="K20" s="5">
        <f t="shared" si="1"/>
        <v>321</v>
      </c>
      <c r="L20" s="1">
        <f t="shared" si="2"/>
        <v>100</v>
      </c>
      <c r="M20" s="7">
        <f t="shared" si="3"/>
        <v>2799</v>
      </c>
      <c r="N20" s="5">
        <v>700</v>
      </c>
      <c r="O20" s="5"/>
      <c r="P20" s="6">
        <v>0.044837962962963</v>
      </c>
      <c r="Q20" s="6">
        <v>0.04652777777777778</v>
      </c>
      <c r="R20" s="6">
        <f>ABS(P20-Q20)</f>
        <v>0.001689814814814776</v>
      </c>
      <c r="S20" s="5">
        <f t="shared" si="5"/>
        <v>146</v>
      </c>
      <c r="T20" s="1">
        <f t="shared" si="9"/>
        <v>100</v>
      </c>
      <c r="U20" s="7">
        <f t="shared" si="6"/>
        <v>799</v>
      </c>
      <c r="V20" s="18">
        <f t="shared" si="7"/>
        <v>0.99</v>
      </c>
      <c r="W20" s="7">
        <f t="shared" si="8"/>
        <v>3598</v>
      </c>
    </row>
    <row r="21" spans="1:23" ht="15">
      <c r="A21" s="4"/>
      <c r="B21" s="1"/>
      <c r="C21" s="1"/>
      <c r="D21" s="1"/>
      <c r="E21" s="4"/>
      <c r="F21" s="5"/>
      <c r="G21" s="5"/>
      <c r="H21" s="6"/>
      <c r="I21" s="6"/>
      <c r="J21" s="6"/>
      <c r="K21" s="5"/>
      <c r="L21" s="1"/>
      <c r="M21" s="7"/>
      <c r="N21" s="5"/>
      <c r="O21" s="5"/>
      <c r="P21" s="6"/>
      <c r="Q21" s="6"/>
      <c r="R21" s="6"/>
      <c r="S21" s="5"/>
      <c r="T21" s="1"/>
      <c r="U21" s="5"/>
      <c r="V21" s="7"/>
      <c r="W21" s="1"/>
    </row>
    <row r="22" spans="1:23" ht="15">
      <c r="A22" s="4"/>
      <c r="B22" s="1"/>
      <c r="C22" s="1"/>
      <c r="D22" s="1"/>
      <c r="E22" s="4"/>
      <c r="F22" s="5"/>
      <c r="G22" s="5"/>
      <c r="H22" s="6"/>
      <c r="I22" s="6"/>
      <c r="J22" s="6"/>
      <c r="K22" s="5"/>
      <c r="L22" s="1"/>
      <c r="M22" s="7"/>
      <c r="N22" s="5"/>
      <c r="O22" s="5"/>
      <c r="P22" s="6"/>
      <c r="Q22" s="6"/>
      <c r="R22" s="6"/>
      <c r="S22" s="5"/>
      <c r="T22" s="1"/>
      <c r="U22" s="5"/>
      <c r="V22" s="7"/>
      <c r="W22" s="1"/>
    </row>
    <row r="23" spans="1:23" ht="15">
      <c r="A23" s="4"/>
      <c r="B23" s="1"/>
      <c r="C23" s="1"/>
      <c r="D23" s="1"/>
      <c r="E23" s="4"/>
      <c r="F23" s="5"/>
      <c r="G23" s="5"/>
      <c r="H23" s="6"/>
      <c r="I23" s="6"/>
      <c r="J23" s="6"/>
      <c r="K23" s="5"/>
      <c r="L23" s="1"/>
      <c r="M23" s="7"/>
      <c r="N23" s="5"/>
      <c r="O23" s="5"/>
      <c r="P23" s="6"/>
      <c r="Q23" s="6"/>
      <c r="R23" s="6"/>
      <c r="S23" s="5"/>
      <c r="T23" s="1"/>
      <c r="U23" s="5"/>
      <c r="V23" s="7"/>
      <c r="W23" s="1"/>
    </row>
    <row r="24" spans="1:23" ht="15">
      <c r="A24" s="4"/>
      <c r="B24" s="1"/>
      <c r="C24" s="1"/>
      <c r="D24" s="1"/>
      <c r="E24" s="4"/>
      <c r="F24" s="5"/>
      <c r="G24" s="5"/>
      <c r="H24" s="6"/>
      <c r="I24" s="6"/>
      <c r="J24" s="6"/>
      <c r="K24" s="5"/>
      <c r="L24" s="1"/>
      <c r="M24" s="7"/>
      <c r="N24" s="5"/>
      <c r="O24" s="5"/>
      <c r="P24" s="6"/>
      <c r="Q24" s="6"/>
      <c r="R24" s="6"/>
      <c r="S24" s="5"/>
      <c r="T24" s="1"/>
      <c r="U24" s="5"/>
      <c r="V24" s="7"/>
      <c r="W24" s="1"/>
    </row>
    <row r="25" spans="1:23" ht="15">
      <c r="A25" s="4"/>
      <c r="B25" s="1"/>
      <c r="C25" s="1"/>
      <c r="D25" s="1"/>
      <c r="E25" s="4"/>
      <c r="F25" s="5"/>
      <c r="G25" s="5"/>
      <c r="H25" s="6"/>
      <c r="I25" s="6"/>
      <c r="J25" s="6"/>
      <c r="K25" s="5"/>
      <c r="L25" s="1"/>
      <c r="M25" s="7"/>
      <c r="N25" s="5"/>
      <c r="O25" s="5"/>
      <c r="P25" s="6"/>
      <c r="Q25" s="6"/>
      <c r="R25" s="6"/>
      <c r="S25" s="5"/>
      <c r="T25" s="1"/>
      <c r="U25" s="5"/>
      <c r="V25" s="7"/>
      <c r="W25" s="1"/>
    </row>
    <row r="26" spans="1:23" ht="15">
      <c r="A26" s="4"/>
      <c r="B26" s="1"/>
      <c r="C26" s="1"/>
      <c r="D26" s="1"/>
      <c r="E26" s="4"/>
      <c r="F26" s="5"/>
      <c r="G26" s="5"/>
      <c r="H26" s="6"/>
      <c r="I26" s="6"/>
      <c r="J26" s="6"/>
      <c r="K26" s="5"/>
      <c r="L26" s="1"/>
      <c r="M26" s="7"/>
      <c r="N26" s="5"/>
      <c r="O26" s="5"/>
      <c r="P26" s="6"/>
      <c r="Q26" s="6"/>
      <c r="R26" s="6"/>
      <c r="S26" s="5"/>
      <c r="T26" s="1"/>
      <c r="U26" s="5"/>
      <c r="V26" s="7"/>
      <c r="W26" s="1"/>
    </row>
    <row r="27" spans="1:23" ht="15">
      <c r="A27" s="4"/>
      <c r="B27" s="1"/>
      <c r="C27" s="1"/>
      <c r="D27" s="1"/>
      <c r="E27" s="4"/>
      <c r="F27" s="5"/>
      <c r="G27" s="5"/>
      <c r="H27" s="6"/>
      <c r="I27" s="6"/>
      <c r="J27" s="6"/>
      <c r="K27" s="5"/>
      <c r="L27" s="1"/>
      <c r="M27" s="7"/>
      <c r="N27" s="5"/>
      <c r="O27" s="5"/>
      <c r="P27" s="6"/>
      <c r="Q27" s="6"/>
      <c r="R27" s="6"/>
      <c r="S27" s="5"/>
      <c r="T27" s="1"/>
      <c r="U27" s="5"/>
      <c r="V27" s="7"/>
      <c r="W27" s="1"/>
    </row>
    <row r="28" spans="1:23" ht="15">
      <c r="A28" s="4"/>
      <c r="B28" s="1"/>
      <c r="C28" s="1"/>
      <c r="D28" s="1"/>
      <c r="E28" s="4"/>
      <c r="F28" s="5"/>
      <c r="G28" s="5"/>
      <c r="H28" s="6"/>
      <c r="I28" s="6"/>
      <c r="J28" s="6"/>
      <c r="K28" s="5"/>
      <c r="L28" s="1"/>
      <c r="M28" s="7"/>
      <c r="N28" s="5"/>
      <c r="O28" s="5"/>
      <c r="P28" s="6"/>
      <c r="Q28" s="6"/>
      <c r="R28" s="6"/>
      <c r="S28" s="5"/>
      <c r="T28" s="1"/>
      <c r="U28" s="5"/>
      <c r="V28" s="7"/>
      <c r="W28" s="1"/>
    </row>
    <row r="29" spans="1:23" ht="15">
      <c r="A29" s="4"/>
      <c r="B29" s="1"/>
      <c r="C29" s="1"/>
      <c r="D29" s="1"/>
      <c r="E29" s="4"/>
      <c r="F29" s="5"/>
      <c r="G29" s="5"/>
      <c r="H29" s="6"/>
      <c r="I29" s="6"/>
      <c r="J29" s="6"/>
      <c r="K29" s="5"/>
      <c r="L29" s="1"/>
      <c r="M29" s="7"/>
      <c r="N29" s="5"/>
      <c r="O29" s="5"/>
      <c r="P29" s="6"/>
      <c r="Q29" s="6"/>
      <c r="R29" s="6"/>
      <c r="S29" s="5"/>
      <c r="T29" s="1"/>
      <c r="U29" s="5"/>
      <c r="V29" s="7"/>
      <c r="W29" s="1"/>
    </row>
    <row r="30" spans="1:23" ht="15">
      <c r="A30" s="4"/>
      <c r="B30" s="1"/>
      <c r="C30" s="1"/>
      <c r="D30" s="1"/>
      <c r="E30" s="4"/>
      <c r="F30" s="5"/>
      <c r="G30" s="5"/>
      <c r="H30" s="6"/>
      <c r="I30" s="6"/>
      <c r="J30" s="6"/>
      <c r="K30" s="5"/>
      <c r="L30" s="1"/>
      <c r="M30" s="7"/>
      <c r="N30" s="5"/>
      <c r="O30" s="5"/>
      <c r="P30" s="6"/>
      <c r="Q30" s="6"/>
      <c r="R30" s="6"/>
      <c r="S30" s="5"/>
      <c r="T30" s="1"/>
      <c r="U30" s="5"/>
      <c r="V30" s="7"/>
      <c r="W30" s="1"/>
    </row>
    <row r="31" spans="1:23" ht="15">
      <c r="A31" s="4"/>
      <c r="B31" s="1"/>
      <c r="C31" s="1"/>
      <c r="D31" s="1"/>
      <c r="E31" s="4"/>
      <c r="F31" s="5"/>
      <c r="G31" s="5"/>
      <c r="H31" s="6"/>
      <c r="I31" s="6"/>
      <c r="J31" s="6"/>
      <c r="K31" s="5"/>
      <c r="L31" s="1"/>
      <c r="M31" s="7"/>
      <c r="N31" s="5"/>
      <c r="O31" s="5"/>
      <c r="P31" s="6"/>
      <c r="Q31" s="6"/>
      <c r="R31" s="6"/>
      <c r="S31" s="5"/>
      <c r="T31" s="1"/>
      <c r="U31" s="5"/>
      <c r="V31" s="7"/>
      <c r="W31" s="1"/>
    </row>
    <row r="32" spans="1:23" ht="15">
      <c r="A32" s="4"/>
      <c r="B32" s="1"/>
      <c r="C32" s="1"/>
      <c r="D32" s="1"/>
      <c r="E32" s="4"/>
      <c r="F32" s="5"/>
      <c r="G32" s="5"/>
      <c r="H32" s="6"/>
      <c r="I32" s="6"/>
      <c r="J32" s="6"/>
      <c r="K32" s="5"/>
      <c r="L32" s="1"/>
      <c r="M32" s="7"/>
      <c r="N32" s="5"/>
      <c r="O32" s="5"/>
      <c r="P32" s="6"/>
      <c r="Q32" s="6"/>
      <c r="R32" s="6"/>
      <c r="S32" s="5"/>
      <c r="T32" s="1"/>
      <c r="U32" s="5"/>
      <c r="V32" s="7"/>
      <c r="W32" s="1"/>
    </row>
    <row r="33" spans="1:23" ht="15">
      <c r="A33" s="4"/>
      <c r="B33" s="1"/>
      <c r="C33" s="1"/>
      <c r="D33" s="1"/>
      <c r="E33" s="4"/>
      <c r="F33" s="5"/>
      <c r="G33" s="5"/>
      <c r="H33" s="6"/>
      <c r="I33" s="6"/>
      <c r="J33" s="6"/>
      <c r="K33" s="5"/>
      <c r="L33" s="1"/>
      <c r="M33" s="7"/>
      <c r="N33" s="5"/>
      <c r="O33" s="5"/>
      <c r="P33" s="6"/>
      <c r="Q33" s="6"/>
      <c r="R33" s="6"/>
      <c r="S33" s="5"/>
      <c r="T33" s="1"/>
      <c r="U33" s="5"/>
      <c r="V33" s="7"/>
      <c r="W33" s="1"/>
    </row>
    <row r="34" spans="1:23" ht="15">
      <c r="A34" s="4"/>
      <c r="B34" s="1"/>
      <c r="C34" s="1"/>
      <c r="D34" s="1"/>
      <c r="E34" s="4"/>
      <c r="F34" s="5"/>
      <c r="G34" s="5"/>
      <c r="H34" s="6"/>
      <c r="I34" s="6"/>
      <c r="J34" s="6"/>
      <c r="K34" s="5"/>
      <c r="L34" s="1"/>
      <c r="M34" s="7"/>
      <c r="N34" s="5"/>
      <c r="O34" s="5"/>
      <c r="P34" s="6"/>
      <c r="Q34" s="6"/>
      <c r="R34" s="6"/>
      <c r="S34" s="5"/>
      <c r="T34" s="1"/>
      <c r="U34" s="5"/>
      <c r="V34" s="7"/>
      <c r="W34" s="1"/>
    </row>
    <row r="35" spans="1:23" ht="15">
      <c r="A35" s="4"/>
      <c r="B35" s="1"/>
      <c r="C35" s="1"/>
      <c r="D35" s="1"/>
      <c r="E35" s="4"/>
      <c r="F35" s="5"/>
      <c r="G35" s="5"/>
      <c r="H35" s="6"/>
      <c r="I35" s="6"/>
      <c r="J35" s="6"/>
      <c r="K35" s="5"/>
      <c r="L35" s="1"/>
      <c r="M35" s="7"/>
      <c r="N35" s="5"/>
      <c r="O35" s="5"/>
      <c r="P35" s="6"/>
      <c r="Q35" s="6"/>
      <c r="R35" s="6"/>
      <c r="S35" s="5"/>
      <c r="T35" s="1"/>
      <c r="U35" s="5"/>
      <c r="V35" s="7"/>
      <c r="W35" s="1"/>
    </row>
    <row r="36" spans="1:23" ht="15">
      <c r="A36" s="4"/>
      <c r="B36" s="1"/>
      <c r="C36" s="1"/>
      <c r="D36" s="1"/>
      <c r="E36" s="4"/>
      <c r="F36" s="5"/>
      <c r="G36" s="5"/>
      <c r="H36" s="6"/>
      <c r="I36" s="6"/>
      <c r="J36" s="6"/>
      <c r="K36" s="5"/>
      <c r="L36" s="1"/>
      <c r="M36" s="7"/>
      <c r="N36" s="5"/>
      <c r="O36" s="5"/>
      <c r="P36" s="6"/>
      <c r="Q36" s="6"/>
      <c r="R36" s="6"/>
      <c r="S36" s="5"/>
      <c r="T36" s="1"/>
      <c r="U36" s="5"/>
      <c r="V36" s="7"/>
      <c r="W36" s="1"/>
    </row>
    <row r="37" spans="1:23" ht="15">
      <c r="A37" s="4"/>
      <c r="B37" s="1"/>
      <c r="C37" s="1"/>
      <c r="D37" s="1"/>
      <c r="E37" s="4"/>
      <c r="F37" s="5"/>
      <c r="G37" s="5"/>
      <c r="H37" s="6"/>
      <c r="I37" s="6"/>
      <c r="J37" s="6"/>
      <c r="K37" s="5"/>
      <c r="L37" s="1"/>
      <c r="M37" s="7"/>
      <c r="N37" s="5"/>
      <c r="O37" s="5"/>
      <c r="P37" s="6"/>
      <c r="Q37" s="6"/>
      <c r="R37" s="6"/>
      <c r="S37" s="5"/>
      <c r="T37" s="1"/>
      <c r="U37" s="5"/>
      <c r="V37" s="7"/>
      <c r="W37" s="1"/>
    </row>
    <row r="38" spans="1:23" ht="15">
      <c r="A38" s="4"/>
      <c r="B38" s="1"/>
      <c r="C38" s="1"/>
      <c r="D38" s="1"/>
      <c r="E38" s="4"/>
      <c r="F38" s="5"/>
      <c r="G38" s="5"/>
      <c r="H38" s="6"/>
      <c r="I38" s="6"/>
      <c r="J38" s="6"/>
      <c r="K38" s="5"/>
      <c r="L38" s="1"/>
      <c r="M38" s="7"/>
      <c r="N38" s="5"/>
      <c r="O38" s="5"/>
      <c r="P38" s="6"/>
      <c r="Q38" s="6"/>
      <c r="R38" s="6"/>
      <c r="S38" s="5"/>
      <c r="T38" s="1"/>
      <c r="U38" s="5"/>
      <c r="V38" s="7"/>
      <c r="W38" s="1"/>
    </row>
    <row r="39" spans="1:23" ht="15">
      <c r="A39" s="4"/>
      <c r="B39" s="1"/>
      <c r="C39" s="1"/>
      <c r="D39" s="1"/>
      <c r="E39" s="4"/>
      <c r="F39" s="5"/>
      <c r="G39" s="5"/>
      <c r="H39" s="6"/>
      <c r="I39" s="6"/>
      <c r="J39" s="6"/>
      <c r="K39" s="5"/>
      <c r="L39" s="1"/>
      <c r="M39" s="7"/>
      <c r="N39" s="5"/>
      <c r="O39" s="5"/>
      <c r="P39" s="6"/>
      <c r="Q39" s="6"/>
      <c r="R39" s="6"/>
      <c r="S39" s="5"/>
      <c r="T39" s="1"/>
      <c r="U39" s="5"/>
      <c r="V39" s="7"/>
      <c r="W39" s="1"/>
    </row>
    <row r="40" spans="1:23" ht="15">
      <c r="A40" s="4"/>
      <c r="B40" s="1"/>
      <c r="C40" s="1"/>
      <c r="D40" s="1"/>
      <c r="E40" s="4"/>
      <c r="F40" s="5"/>
      <c r="G40" s="5"/>
      <c r="H40" s="6"/>
      <c r="I40" s="6"/>
      <c r="J40" s="6"/>
      <c r="K40" s="5"/>
      <c r="L40" s="1"/>
      <c r="M40" s="7"/>
      <c r="N40" s="5"/>
      <c r="O40" s="5"/>
      <c r="P40" s="6"/>
      <c r="Q40" s="6"/>
      <c r="R40" s="6"/>
      <c r="S40" s="5"/>
      <c r="T40" s="1"/>
      <c r="U40" s="5"/>
      <c r="V40" s="7"/>
      <c r="W40" s="1"/>
    </row>
    <row r="41" spans="1:23" ht="15">
      <c r="A41" s="4"/>
      <c r="B41" s="1"/>
      <c r="C41" s="1"/>
      <c r="D41" s="1"/>
      <c r="E41" s="4"/>
      <c r="F41" s="5"/>
      <c r="G41" s="5"/>
      <c r="H41" s="6"/>
      <c r="I41" s="6"/>
      <c r="J41" s="6"/>
      <c r="K41" s="5"/>
      <c r="L41" s="1"/>
      <c r="M41" s="7"/>
      <c r="N41" s="5"/>
      <c r="O41" s="5"/>
      <c r="P41" s="6"/>
      <c r="Q41" s="6"/>
      <c r="R41" s="6"/>
      <c r="S41" s="5"/>
      <c r="T41" s="1"/>
      <c r="U41" s="5"/>
      <c r="V41" s="7"/>
      <c r="W41" s="1"/>
    </row>
    <row r="42" spans="1:23" ht="15">
      <c r="A42" s="4"/>
      <c r="B42" s="1"/>
      <c r="C42" s="1"/>
      <c r="D42" s="1"/>
      <c r="E42" s="4"/>
      <c r="F42" s="5"/>
      <c r="G42" s="5"/>
      <c r="H42" s="6"/>
      <c r="I42" s="6"/>
      <c r="J42" s="6"/>
      <c r="K42" s="5"/>
      <c r="L42" s="1"/>
      <c r="M42" s="7"/>
      <c r="N42" s="5"/>
      <c r="O42" s="5"/>
      <c r="P42" s="6"/>
      <c r="Q42" s="6"/>
      <c r="R42" s="6"/>
      <c r="S42" s="5"/>
      <c r="T42" s="1"/>
      <c r="U42" s="5"/>
      <c r="V42" s="7"/>
      <c r="W42" s="1"/>
    </row>
    <row r="43" spans="1:23" ht="15">
      <c r="A43" s="4"/>
      <c r="B43" s="1"/>
      <c r="C43" s="1"/>
      <c r="D43" s="1"/>
      <c r="E43" s="4"/>
      <c r="F43" s="5"/>
      <c r="G43" s="5"/>
      <c r="H43" s="6"/>
      <c r="I43" s="6"/>
      <c r="J43" s="6"/>
      <c r="K43" s="5"/>
      <c r="L43" s="1"/>
      <c r="M43" s="7"/>
      <c r="N43" s="5"/>
      <c r="O43" s="5"/>
      <c r="P43" s="6"/>
      <c r="Q43" s="6"/>
      <c r="R43" s="6"/>
      <c r="S43" s="5"/>
      <c r="T43" s="1"/>
      <c r="U43" s="5"/>
      <c r="V43" s="7"/>
      <c r="W43" s="1"/>
    </row>
    <row r="44" spans="1:23" ht="15">
      <c r="A44" s="4"/>
      <c r="B44" s="1"/>
      <c r="C44" s="1"/>
      <c r="D44" s="1"/>
      <c r="E44" s="4"/>
      <c r="F44" s="5"/>
      <c r="G44" s="5"/>
      <c r="H44" s="6"/>
      <c r="I44" s="6"/>
      <c r="J44" s="6"/>
      <c r="K44" s="5"/>
      <c r="L44" s="1"/>
      <c r="M44" s="7"/>
      <c r="N44" s="5"/>
      <c r="O44" s="5"/>
      <c r="P44" s="6"/>
      <c r="Q44" s="6"/>
      <c r="R44" s="6"/>
      <c r="S44" s="5"/>
      <c r="T44" s="1"/>
      <c r="U44" s="5"/>
      <c r="V44" s="7"/>
      <c r="W44" s="1"/>
    </row>
    <row r="45" spans="1:23" ht="15">
      <c r="A45" s="4"/>
      <c r="B45" s="1"/>
      <c r="C45" s="1"/>
      <c r="D45" s="1"/>
      <c r="E45" s="4"/>
      <c r="F45" s="5"/>
      <c r="G45" s="5"/>
      <c r="H45" s="6"/>
      <c r="I45" s="6"/>
      <c r="J45" s="6"/>
      <c r="K45" s="5"/>
      <c r="L45" s="1"/>
      <c r="M45" s="7"/>
      <c r="N45" s="5"/>
      <c r="O45" s="5"/>
      <c r="P45" s="6"/>
      <c r="Q45" s="6"/>
      <c r="R45" s="6"/>
      <c r="S45" s="5"/>
      <c r="T45" s="1"/>
      <c r="U45" s="5"/>
      <c r="V45" s="7"/>
      <c r="W45" s="1"/>
    </row>
    <row r="46" spans="1:23" ht="15">
      <c r="A46" s="4"/>
      <c r="B46" s="1"/>
      <c r="C46" s="1"/>
      <c r="D46" s="1"/>
      <c r="E46" s="4"/>
      <c r="F46" s="5"/>
      <c r="G46" s="5"/>
      <c r="H46" s="6"/>
      <c r="I46" s="6"/>
      <c r="J46" s="6"/>
      <c r="K46" s="5"/>
      <c r="L46" s="1"/>
      <c r="M46" s="7"/>
      <c r="N46" s="5"/>
      <c r="O46" s="5"/>
      <c r="P46" s="6"/>
      <c r="Q46" s="6"/>
      <c r="R46" s="6"/>
      <c r="S46" s="5"/>
      <c r="T46" s="1"/>
      <c r="U46" s="5"/>
      <c r="V46" s="7"/>
      <c r="W46" s="1"/>
    </row>
    <row r="47" spans="1:23" ht="15">
      <c r="A47" s="4"/>
      <c r="B47" s="1"/>
      <c r="C47" s="1"/>
      <c r="D47" s="1"/>
      <c r="E47" s="4"/>
      <c r="F47" s="5"/>
      <c r="G47" s="5"/>
      <c r="H47" s="6"/>
      <c r="I47" s="6"/>
      <c r="J47" s="6"/>
      <c r="K47" s="5"/>
      <c r="L47" s="1"/>
      <c r="M47" s="7"/>
      <c r="N47" s="5"/>
      <c r="O47" s="5"/>
      <c r="P47" s="6"/>
      <c r="Q47" s="6"/>
      <c r="R47" s="6"/>
      <c r="S47" s="5"/>
      <c r="T47" s="1"/>
      <c r="U47" s="5"/>
      <c r="V47" s="7"/>
      <c r="W47" s="1"/>
    </row>
    <row r="48" spans="1:23" ht="15">
      <c r="A48" s="4"/>
      <c r="B48" s="1"/>
      <c r="C48" s="1"/>
      <c r="D48" s="1"/>
      <c r="E48" s="4"/>
      <c r="F48" s="5"/>
      <c r="G48" s="5"/>
      <c r="H48" s="6"/>
      <c r="I48" s="6"/>
      <c r="J48" s="6"/>
      <c r="K48" s="5"/>
      <c r="L48" s="1"/>
      <c r="M48" s="7"/>
      <c r="N48" s="5"/>
      <c r="O48" s="5"/>
      <c r="P48" s="6"/>
      <c r="Q48" s="6"/>
      <c r="R48" s="6"/>
      <c r="S48" s="5"/>
      <c r="T48" s="1"/>
      <c r="U48" s="5"/>
      <c r="V48" s="7"/>
      <c r="W48" s="1"/>
    </row>
    <row r="49" spans="1:23" ht="15">
      <c r="A49" s="4"/>
      <c r="B49" s="1"/>
      <c r="C49" s="1"/>
      <c r="D49" s="1"/>
      <c r="E49" s="4"/>
      <c r="F49" s="5"/>
      <c r="G49" s="5"/>
      <c r="H49" s="6"/>
      <c r="I49" s="6"/>
      <c r="J49" s="6"/>
      <c r="K49" s="5"/>
      <c r="L49" s="1"/>
      <c r="M49" s="7"/>
      <c r="N49" s="5"/>
      <c r="O49" s="5"/>
      <c r="P49" s="6"/>
      <c r="Q49" s="6"/>
      <c r="R49" s="6"/>
      <c r="S49" s="5"/>
      <c r="T49" s="1"/>
      <c r="U49" s="5"/>
      <c r="V49" s="7"/>
      <c r="W49" s="1"/>
    </row>
    <row r="50" spans="1:23" ht="15">
      <c r="A50" s="4"/>
      <c r="B50" s="1"/>
      <c r="C50" s="1"/>
      <c r="D50" s="1"/>
      <c r="E50" s="4"/>
      <c r="F50" s="5"/>
      <c r="G50" s="5"/>
      <c r="H50" s="6"/>
      <c r="I50" s="6"/>
      <c r="J50" s="6"/>
      <c r="K50" s="5"/>
      <c r="L50" s="1"/>
      <c r="M50" s="7"/>
      <c r="N50" s="5"/>
      <c r="O50" s="5"/>
      <c r="P50" s="6"/>
      <c r="Q50" s="6"/>
      <c r="R50" s="6"/>
      <c r="S50" s="5"/>
      <c r="T50" s="1"/>
      <c r="U50" s="5"/>
      <c r="V50" s="7"/>
      <c r="W50" s="1"/>
    </row>
    <row r="51" spans="1:23" ht="15">
      <c r="A51" s="4"/>
      <c r="B51" s="1"/>
      <c r="C51" s="1"/>
      <c r="D51" s="1"/>
      <c r="E51" s="4"/>
      <c r="F51" s="5"/>
      <c r="G51" s="5"/>
      <c r="H51" s="6"/>
      <c r="I51" s="6"/>
      <c r="J51" s="6"/>
      <c r="K51" s="5"/>
      <c r="L51" s="1"/>
      <c r="M51" s="7"/>
      <c r="N51" s="5"/>
      <c r="O51" s="5"/>
      <c r="P51" s="6"/>
      <c r="Q51" s="6"/>
      <c r="R51" s="6"/>
      <c r="S51" s="5"/>
      <c r="T51" s="1"/>
      <c r="U51" s="5"/>
      <c r="V51" s="7"/>
      <c r="W51" s="1"/>
    </row>
  </sheetData>
  <protectedRanges>
    <protectedRange sqref="R10:U10 B10:P10 B11:U51" name="Plage1"/>
  </protectedRanges>
  <mergeCells count="4">
    <mergeCell ref="F7:M7"/>
    <mergeCell ref="N7:U7"/>
    <mergeCell ref="H8:I8"/>
    <mergeCell ref="P8:Q8"/>
  </mergeCells>
  <printOptions/>
  <pageMargins left="0.3937007874015748" right="0.11811023622047245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Duhaut</dc:creator>
  <cp:keywords/>
  <dc:description/>
  <cp:lastModifiedBy>Duhaut</cp:lastModifiedBy>
  <cp:lastPrinted>2015-05-23T17:42:08Z</cp:lastPrinted>
  <dcterms:created xsi:type="dcterms:W3CDTF">2013-02-11T17:51:12Z</dcterms:created>
  <dcterms:modified xsi:type="dcterms:W3CDTF">2015-05-23T17:42:46Z</dcterms:modified>
  <cp:category/>
  <cp:version/>
  <cp:contentType/>
  <cp:contentStatus/>
</cp:coreProperties>
</file>